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tabRatio="829" activeTab="15"/>
  </bookViews>
  <sheets>
    <sheet name="60" sheetId="1" r:id="rId1"/>
    <sheet name="200" sheetId="2" r:id="rId2"/>
    <sheet name="400" sheetId="3" r:id="rId3"/>
    <sheet name="800" sheetId="4" r:id="rId4"/>
    <sheet name="1500" sheetId="5" r:id="rId5"/>
    <sheet name="3000" sheetId="6" r:id="rId6"/>
    <sheet name="60сб" sheetId="7" r:id="rId7"/>
    <sheet name="2000сп" sheetId="8" r:id="rId8"/>
    <sheet name="длина" sheetId="9" r:id="rId9"/>
    <sheet name="ядро" sheetId="10" r:id="rId10"/>
    <sheet name="высота" sheetId="11" r:id="rId11"/>
    <sheet name="шест" sheetId="12" r:id="rId12"/>
    <sheet name="тройной" sheetId="13" r:id="rId13"/>
    <sheet name="эстаф.4х200" sheetId="14" r:id="rId14"/>
    <sheet name="5-тиборье" sheetId="15" r:id="rId15"/>
    <sheet name="ходьба" sheetId="16" r:id="rId16"/>
  </sheets>
  <externalReferences>
    <externalReference r:id="rId17"/>
  </externalReferences>
  <calcPr calcId="145621"/>
</workbook>
</file>

<file path=xl/calcChain.xml><?xml version="1.0" encoding="utf-8"?>
<calcChain xmlns="http://schemas.openxmlformats.org/spreadsheetml/2006/main">
  <c r="L27" i="16" l="1"/>
  <c r="G27" i="16"/>
  <c r="F27" i="16"/>
  <c r="E27" i="16"/>
  <c r="D27" i="16"/>
  <c r="C27" i="16"/>
  <c r="L26" i="16"/>
  <c r="G26" i="16"/>
  <c r="F26" i="16"/>
  <c r="E26" i="16"/>
  <c r="D26" i="16"/>
  <c r="C26" i="16"/>
  <c r="L25" i="16"/>
  <c r="G25" i="16"/>
  <c r="F25" i="16"/>
  <c r="E25" i="16"/>
  <c r="D25" i="16"/>
  <c r="C25" i="16"/>
  <c r="L23" i="16"/>
  <c r="G23" i="16"/>
  <c r="F23" i="16"/>
  <c r="E23" i="16"/>
  <c r="D23" i="16"/>
  <c r="C23" i="16"/>
  <c r="L22" i="16"/>
  <c r="G22" i="16"/>
  <c r="F22" i="16"/>
  <c r="E22" i="16"/>
  <c r="D22" i="16"/>
  <c r="C22" i="16"/>
  <c r="L21" i="16"/>
  <c r="G21" i="16"/>
  <c r="F21" i="16"/>
  <c r="E21" i="16"/>
  <c r="D21" i="16"/>
  <c r="C21" i="16"/>
  <c r="L19" i="16"/>
  <c r="G19" i="16"/>
  <c r="F19" i="16"/>
  <c r="E19" i="16"/>
  <c r="D19" i="16"/>
  <c r="C19" i="16"/>
  <c r="L18" i="16"/>
  <c r="G18" i="16"/>
  <c r="F18" i="16"/>
  <c r="E18" i="16"/>
  <c r="D18" i="16"/>
  <c r="C18" i="16"/>
  <c r="L17" i="16"/>
  <c r="G17" i="16"/>
  <c r="F17" i="16"/>
  <c r="E17" i="16"/>
  <c r="D17" i="16"/>
  <c r="C17" i="16"/>
  <c r="L16" i="16"/>
  <c r="G16" i="16"/>
  <c r="F16" i="16"/>
  <c r="E16" i="16"/>
  <c r="D16" i="16"/>
  <c r="C16" i="16"/>
  <c r="L15" i="16"/>
  <c r="G15" i="16"/>
  <c r="F15" i="16"/>
  <c r="E15" i="16"/>
  <c r="D15" i="16"/>
  <c r="C15" i="16"/>
  <c r="L14" i="16"/>
  <c r="G14" i="16"/>
  <c r="F14" i="16"/>
  <c r="E14" i="16"/>
  <c r="D14" i="16"/>
  <c r="C14" i="16"/>
  <c r="L13" i="16"/>
  <c r="G13" i="16"/>
  <c r="F13" i="16"/>
  <c r="E13" i="16"/>
  <c r="D13" i="16"/>
  <c r="C13" i="16"/>
  <c r="U20" i="15"/>
  <c r="R20" i="15"/>
  <c r="G20" i="15"/>
  <c r="F20" i="15"/>
  <c r="E20" i="15"/>
  <c r="D20" i="15"/>
  <c r="C20" i="15"/>
  <c r="U13" i="15"/>
  <c r="R13" i="15"/>
  <c r="G13" i="15"/>
  <c r="F13" i="15"/>
  <c r="E13" i="15"/>
  <c r="D13" i="15"/>
  <c r="C13" i="15"/>
  <c r="U12" i="15"/>
  <c r="R12" i="15"/>
  <c r="G12" i="15"/>
  <c r="F12" i="15"/>
  <c r="E12" i="15"/>
  <c r="D12" i="15"/>
  <c r="C12" i="15"/>
  <c r="U11" i="15"/>
  <c r="R11" i="15"/>
  <c r="G11" i="15"/>
  <c r="F11" i="15"/>
  <c r="E11" i="15"/>
  <c r="D11" i="15"/>
  <c r="C11" i="15"/>
  <c r="I15" i="14"/>
  <c r="K18" i="14"/>
  <c r="G18" i="14"/>
  <c r="F18" i="14"/>
  <c r="E18" i="14"/>
  <c r="D18" i="14"/>
  <c r="C18" i="14"/>
  <c r="K17" i="14"/>
  <c r="G17" i="14"/>
  <c r="F17" i="14"/>
  <c r="E17" i="14"/>
  <c r="D17" i="14"/>
  <c r="C17" i="14"/>
  <c r="K16" i="14"/>
  <c r="G16" i="14"/>
  <c r="F16" i="14"/>
  <c r="E16" i="14"/>
  <c r="D16" i="14"/>
  <c r="C16" i="14"/>
  <c r="K15" i="14"/>
  <c r="G15" i="14"/>
  <c r="F15" i="14"/>
  <c r="E15" i="14"/>
  <c r="D15" i="14"/>
  <c r="C15" i="14"/>
  <c r="K70" i="14"/>
  <c r="G70" i="14"/>
  <c r="F70" i="14"/>
  <c r="E70" i="14"/>
  <c r="D70" i="14"/>
  <c r="C70" i="14"/>
  <c r="K69" i="14"/>
  <c r="G69" i="14"/>
  <c r="F69" i="14"/>
  <c r="E69" i="14"/>
  <c r="D69" i="14"/>
  <c r="C69" i="14"/>
  <c r="K68" i="14"/>
  <c r="G68" i="14"/>
  <c r="F68" i="14"/>
  <c r="E68" i="14"/>
  <c r="D68" i="14"/>
  <c r="C68" i="14"/>
  <c r="K67" i="14"/>
  <c r="I67" i="14"/>
  <c r="G67" i="14"/>
  <c r="F67" i="14"/>
  <c r="E67" i="14"/>
  <c r="D67" i="14"/>
  <c r="C67" i="14"/>
  <c r="K66" i="14"/>
  <c r="G66" i="14"/>
  <c r="F66" i="14"/>
  <c r="E66" i="14"/>
  <c r="D66" i="14"/>
  <c r="C66" i="14"/>
  <c r="K65" i="14"/>
  <c r="G65" i="14"/>
  <c r="F65" i="14"/>
  <c r="E65" i="14"/>
  <c r="D65" i="14"/>
  <c r="C65" i="14"/>
  <c r="K64" i="14"/>
  <c r="G64" i="14"/>
  <c r="F64" i="14"/>
  <c r="E64" i="14"/>
  <c r="D64" i="14"/>
  <c r="C64" i="14"/>
  <c r="K63" i="14"/>
  <c r="I63" i="14"/>
  <c r="G63" i="14"/>
  <c r="F63" i="14"/>
  <c r="E63" i="14"/>
  <c r="D63" i="14"/>
  <c r="C63" i="14"/>
  <c r="K62" i="14"/>
  <c r="G62" i="14"/>
  <c r="F62" i="14"/>
  <c r="E62" i="14"/>
  <c r="D62" i="14"/>
  <c r="C62" i="14"/>
  <c r="K61" i="14"/>
  <c r="G61" i="14"/>
  <c r="F61" i="14"/>
  <c r="E61" i="14"/>
  <c r="D61" i="14"/>
  <c r="C61" i="14"/>
  <c r="K60" i="14"/>
  <c r="G60" i="14"/>
  <c r="F60" i="14"/>
  <c r="E60" i="14"/>
  <c r="D60" i="14"/>
  <c r="C60" i="14"/>
  <c r="K59" i="14"/>
  <c r="I59" i="14"/>
  <c r="G59" i="14"/>
  <c r="F59" i="14"/>
  <c r="E59" i="14"/>
  <c r="D59" i="14"/>
  <c r="C59" i="14"/>
  <c r="K56" i="14"/>
  <c r="G56" i="14"/>
  <c r="F56" i="14"/>
  <c r="E56" i="14"/>
  <c r="D56" i="14"/>
  <c r="C56" i="14"/>
  <c r="K55" i="14"/>
  <c r="G55" i="14"/>
  <c r="F55" i="14"/>
  <c r="E55" i="14"/>
  <c r="D55" i="14"/>
  <c r="C55" i="14"/>
  <c r="K54" i="14"/>
  <c r="G54" i="14"/>
  <c r="F54" i="14"/>
  <c r="E54" i="14"/>
  <c r="D54" i="14"/>
  <c r="C54" i="14"/>
  <c r="K53" i="14"/>
  <c r="I53" i="14"/>
  <c r="G53" i="14"/>
  <c r="F53" i="14"/>
  <c r="E53" i="14"/>
  <c r="D53" i="14"/>
  <c r="C53" i="14"/>
  <c r="K48" i="14"/>
  <c r="G48" i="14"/>
  <c r="F48" i="14"/>
  <c r="E48" i="14"/>
  <c r="D48" i="14"/>
  <c r="C48" i="14"/>
  <c r="K47" i="14"/>
  <c r="G47" i="14"/>
  <c r="F47" i="14"/>
  <c r="E47" i="14"/>
  <c r="D47" i="14"/>
  <c r="C47" i="14"/>
  <c r="K46" i="14"/>
  <c r="G46" i="14"/>
  <c r="F46" i="14"/>
  <c r="E46" i="14"/>
  <c r="D46" i="14"/>
  <c r="C46" i="14"/>
  <c r="K45" i="14"/>
  <c r="G45" i="14"/>
  <c r="F45" i="14"/>
  <c r="E45" i="14"/>
  <c r="D45" i="14"/>
  <c r="C45" i="14"/>
  <c r="K44" i="14"/>
  <c r="G44" i="14"/>
  <c r="F44" i="14"/>
  <c r="E44" i="14"/>
  <c r="D44" i="14"/>
  <c r="C44" i="14"/>
  <c r="K43" i="14"/>
  <c r="G43" i="14"/>
  <c r="F43" i="14"/>
  <c r="E43" i="14"/>
  <c r="D43" i="14"/>
  <c r="C43" i="14"/>
  <c r="K42" i="14"/>
  <c r="G42" i="14"/>
  <c r="F42" i="14"/>
  <c r="E42" i="14"/>
  <c r="D42" i="14"/>
  <c r="C42" i="14"/>
  <c r="K41" i="14"/>
  <c r="I41" i="14"/>
  <c r="G41" i="14"/>
  <c r="F41" i="14"/>
  <c r="E41" i="14"/>
  <c r="D41" i="14"/>
  <c r="C41" i="14"/>
  <c r="K40" i="14"/>
  <c r="G40" i="14"/>
  <c r="F40" i="14"/>
  <c r="E40" i="14"/>
  <c r="D40" i="14"/>
  <c r="C40" i="14"/>
  <c r="K39" i="14"/>
  <c r="G39" i="14"/>
  <c r="F39" i="14"/>
  <c r="E39" i="14"/>
  <c r="D39" i="14"/>
  <c r="C39" i="14"/>
  <c r="K38" i="14"/>
  <c r="G38" i="14"/>
  <c r="F38" i="14"/>
  <c r="E38" i="14"/>
  <c r="D38" i="14"/>
  <c r="C38" i="14"/>
  <c r="K37" i="14"/>
  <c r="I37" i="14"/>
  <c r="G37" i="14"/>
  <c r="F37" i="14"/>
  <c r="E37" i="14"/>
  <c r="D37" i="14"/>
  <c r="C37" i="14"/>
  <c r="K36" i="14"/>
  <c r="G36" i="14"/>
  <c r="F36" i="14"/>
  <c r="E36" i="14"/>
  <c r="D36" i="14"/>
  <c r="C36" i="14"/>
  <c r="K35" i="14"/>
  <c r="G35" i="14"/>
  <c r="F35" i="14"/>
  <c r="E35" i="14"/>
  <c r="D35" i="14"/>
  <c r="C35" i="14"/>
  <c r="K34" i="14"/>
  <c r="G34" i="14"/>
  <c r="F34" i="14"/>
  <c r="E34" i="14"/>
  <c r="D34" i="14"/>
  <c r="C34" i="14"/>
  <c r="K33" i="14"/>
  <c r="I33" i="14"/>
  <c r="G33" i="14"/>
  <c r="F33" i="14"/>
  <c r="E33" i="14"/>
  <c r="D33" i="14"/>
  <c r="C33" i="14"/>
  <c r="K26" i="14"/>
  <c r="G26" i="14"/>
  <c r="F26" i="14"/>
  <c r="E26" i="14"/>
  <c r="D26" i="14"/>
  <c r="C26" i="14"/>
  <c r="K25" i="14"/>
  <c r="G25" i="14"/>
  <c r="F25" i="14"/>
  <c r="E25" i="14"/>
  <c r="D25" i="14"/>
  <c r="C25" i="14"/>
  <c r="K24" i="14"/>
  <c r="G24" i="14"/>
  <c r="F24" i="14"/>
  <c r="E24" i="14"/>
  <c r="D24" i="14"/>
  <c r="C24" i="14"/>
  <c r="K23" i="14"/>
  <c r="I23" i="14"/>
  <c r="G23" i="14"/>
  <c r="F23" i="14"/>
  <c r="E23" i="14"/>
  <c r="D23" i="14"/>
  <c r="C23" i="14"/>
  <c r="K22" i="14"/>
  <c r="G22" i="14"/>
  <c r="F22" i="14"/>
  <c r="E22" i="14"/>
  <c r="D22" i="14"/>
  <c r="C22" i="14"/>
  <c r="K21" i="14"/>
  <c r="G21" i="14"/>
  <c r="F21" i="14"/>
  <c r="E21" i="14"/>
  <c r="D21" i="14"/>
  <c r="C21" i="14"/>
  <c r="K20" i="14"/>
  <c r="G20" i="14"/>
  <c r="F20" i="14"/>
  <c r="E20" i="14"/>
  <c r="D20" i="14"/>
  <c r="C20" i="14"/>
  <c r="K19" i="14"/>
  <c r="I19" i="14"/>
  <c r="G19" i="14"/>
  <c r="F19" i="14"/>
  <c r="E19" i="14"/>
  <c r="D19" i="14"/>
  <c r="C19" i="14"/>
  <c r="K30" i="14"/>
  <c r="G30" i="14"/>
  <c r="F30" i="14"/>
  <c r="E30" i="14"/>
  <c r="D30" i="14"/>
  <c r="C30" i="14"/>
  <c r="K29" i="14"/>
  <c r="G29" i="14"/>
  <c r="F29" i="14"/>
  <c r="E29" i="14"/>
  <c r="D29" i="14"/>
  <c r="C29" i="14"/>
  <c r="K28" i="14"/>
  <c r="G28" i="14"/>
  <c r="F28" i="14"/>
  <c r="E28" i="14"/>
  <c r="D28" i="14"/>
  <c r="C28" i="14"/>
  <c r="K27" i="14"/>
  <c r="G27" i="14"/>
  <c r="F27" i="14"/>
  <c r="E27" i="14"/>
  <c r="D27" i="14"/>
  <c r="C27" i="14"/>
  <c r="K14" i="14"/>
  <c r="G14" i="14"/>
  <c r="F14" i="14"/>
  <c r="E14" i="14"/>
  <c r="D14" i="14"/>
  <c r="C14" i="14"/>
  <c r="K13" i="14"/>
  <c r="G13" i="14"/>
  <c r="F13" i="14"/>
  <c r="E13" i="14"/>
  <c r="D13" i="14"/>
  <c r="C13" i="14"/>
  <c r="K12" i="14"/>
  <c r="G12" i="14"/>
  <c r="F12" i="14"/>
  <c r="E12" i="14"/>
  <c r="D12" i="14"/>
  <c r="C12" i="14"/>
  <c r="K11" i="14"/>
  <c r="I11" i="14"/>
  <c r="G11" i="14"/>
  <c r="F11" i="14"/>
  <c r="E11" i="14"/>
  <c r="D11" i="14"/>
  <c r="C11" i="14"/>
  <c r="R32" i="13"/>
  <c r="P32" i="13"/>
  <c r="G32" i="13"/>
  <c r="F32" i="13"/>
  <c r="E32" i="13"/>
  <c r="D32" i="13"/>
  <c r="C32" i="13"/>
  <c r="R31" i="13"/>
  <c r="P31" i="13"/>
  <c r="G31" i="13"/>
  <c r="F31" i="13"/>
  <c r="E31" i="13"/>
  <c r="D31" i="13"/>
  <c r="C31" i="13"/>
  <c r="R30" i="13"/>
  <c r="P30" i="13"/>
  <c r="G30" i="13"/>
  <c r="F30" i="13"/>
  <c r="E30" i="13"/>
  <c r="D30" i="13"/>
  <c r="C30" i="13"/>
  <c r="R22" i="13"/>
  <c r="P22" i="13"/>
  <c r="G22" i="13"/>
  <c r="F22" i="13"/>
  <c r="E22" i="13"/>
  <c r="D22" i="13"/>
  <c r="C22" i="13"/>
  <c r="R14" i="13"/>
  <c r="P14" i="13"/>
  <c r="G14" i="13"/>
  <c r="F14" i="13"/>
  <c r="E14" i="13"/>
  <c r="D14" i="13"/>
  <c r="C14" i="13"/>
  <c r="R13" i="13"/>
  <c r="P13" i="13"/>
  <c r="G13" i="13"/>
  <c r="F13" i="13"/>
  <c r="E13" i="13"/>
  <c r="D13" i="13"/>
  <c r="C13" i="13"/>
  <c r="Y18" i="12"/>
  <c r="W18" i="12"/>
  <c r="H18" i="12"/>
  <c r="G18" i="12"/>
  <c r="F18" i="12"/>
  <c r="E18" i="12"/>
  <c r="D18" i="12"/>
  <c r="Y10" i="12"/>
  <c r="W10" i="12"/>
  <c r="H10" i="12"/>
  <c r="G10" i="12"/>
  <c r="F10" i="12"/>
  <c r="E10" i="12"/>
  <c r="D10" i="12"/>
  <c r="X36" i="11"/>
  <c r="V36" i="11"/>
  <c r="H36" i="11"/>
  <c r="G36" i="11"/>
  <c r="F36" i="11"/>
  <c r="E36" i="11"/>
  <c r="D36" i="11"/>
  <c r="X29" i="11"/>
  <c r="V29" i="11"/>
  <c r="H29" i="11"/>
  <c r="G29" i="11"/>
  <c r="F29" i="11"/>
  <c r="E29" i="11"/>
  <c r="D29" i="11"/>
  <c r="X28" i="11"/>
  <c r="V28" i="11"/>
  <c r="H28" i="11"/>
  <c r="G28" i="11"/>
  <c r="F28" i="11"/>
  <c r="E28" i="11"/>
  <c r="D28" i="11"/>
  <c r="X21" i="11"/>
  <c r="V21" i="11"/>
  <c r="H21" i="11"/>
  <c r="G21" i="11"/>
  <c r="F21" i="11"/>
  <c r="E21" i="11"/>
  <c r="D21" i="11"/>
  <c r="X20" i="11"/>
  <c r="V20" i="11"/>
  <c r="H20" i="11"/>
  <c r="G20" i="11"/>
  <c r="F20" i="11"/>
  <c r="E20" i="11"/>
  <c r="D20" i="11"/>
  <c r="X19" i="11"/>
  <c r="V19" i="11"/>
  <c r="H19" i="11"/>
  <c r="G19" i="11"/>
  <c r="F19" i="11"/>
  <c r="E19" i="11"/>
  <c r="D19" i="11"/>
  <c r="X18" i="11"/>
  <c r="V18" i="11"/>
  <c r="H18" i="11"/>
  <c r="G18" i="11"/>
  <c r="F18" i="11"/>
  <c r="E18" i="11"/>
  <c r="D18" i="11"/>
  <c r="X17" i="11"/>
  <c r="V17" i="11"/>
  <c r="H17" i="11"/>
  <c r="G17" i="11"/>
  <c r="F17" i="11"/>
  <c r="E17" i="11"/>
  <c r="D17" i="11"/>
  <c r="X16" i="11"/>
  <c r="V16" i="11"/>
  <c r="H16" i="11"/>
  <c r="G16" i="11"/>
  <c r="F16" i="11"/>
  <c r="E16" i="11"/>
  <c r="D16" i="11"/>
  <c r="X15" i="11"/>
  <c r="V15" i="11"/>
  <c r="H15" i="11"/>
  <c r="G15" i="11"/>
  <c r="F15" i="11"/>
  <c r="E15" i="11"/>
  <c r="D15" i="11"/>
  <c r="X14" i="11"/>
  <c r="V14" i="11"/>
  <c r="H14" i="11"/>
  <c r="G14" i="11"/>
  <c r="F14" i="11"/>
  <c r="E14" i="11"/>
  <c r="D14" i="11"/>
  <c r="X13" i="11"/>
  <c r="V13" i="11"/>
  <c r="H13" i="11"/>
  <c r="G13" i="11"/>
  <c r="F13" i="11"/>
  <c r="E13" i="11"/>
  <c r="D13" i="11"/>
  <c r="X12" i="11"/>
  <c r="V12" i="11"/>
  <c r="H12" i="11"/>
  <c r="G12" i="11"/>
  <c r="F12" i="11"/>
  <c r="E12" i="11"/>
  <c r="D12" i="11"/>
  <c r="X11" i="11"/>
  <c r="V11" i="11"/>
  <c r="H11" i="11"/>
  <c r="G11" i="11"/>
  <c r="F11" i="11"/>
  <c r="E11" i="11"/>
  <c r="D11" i="11"/>
  <c r="R33" i="10"/>
  <c r="P33" i="10"/>
  <c r="G33" i="10"/>
  <c r="F33" i="10"/>
  <c r="E33" i="10"/>
  <c r="D33" i="10"/>
  <c r="C33" i="10"/>
  <c r="R32" i="10"/>
  <c r="P32" i="10"/>
  <c r="G32" i="10"/>
  <c r="F32" i="10"/>
  <c r="E32" i="10"/>
  <c r="D32" i="10"/>
  <c r="C32" i="10"/>
  <c r="R31" i="10"/>
  <c r="P31" i="10"/>
  <c r="G31" i="10"/>
  <c r="F31" i="10"/>
  <c r="E31" i="10"/>
  <c r="D31" i="10"/>
  <c r="C31" i="10"/>
  <c r="R22" i="10"/>
  <c r="P22" i="10"/>
  <c r="G22" i="10"/>
  <c r="F22" i="10"/>
  <c r="E22" i="10"/>
  <c r="D22" i="10"/>
  <c r="C22" i="10"/>
  <c r="R21" i="10"/>
  <c r="P21" i="10"/>
  <c r="G21" i="10"/>
  <c r="F21" i="10"/>
  <c r="E21" i="10"/>
  <c r="D21" i="10"/>
  <c r="C21" i="10"/>
  <c r="R20" i="10"/>
  <c r="G20" i="10"/>
  <c r="F20" i="10"/>
  <c r="E20" i="10"/>
  <c r="D20" i="10"/>
  <c r="C20" i="10"/>
  <c r="R19" i="10"/>
  <c r="G19" i="10"/>
  <c r="F19" i="10"/>
  <c r="E19" i="10"/>
  <c r="D19" i="10"/>
  <c r="C19" i="10"/>
  <c r="R18" i="10"/>
  <c r="P18" i="10"/>
  <c r="G18" i="10"/>
  <c r="F18" i="10"/>
  <c r="E18" i="10"/>
  <c r="D18" i="10"/>
  <c r="C18" i="10"/>
  <c r="R17" i="10"/>
  <c r="G17" i="10"/>
  <c r="F17" i="10"/>
  <c r="E17" i="10"/>
  <c r="D17" i="10"/>
  <c r="C17" i="10"/>
  <c r="R16" i="10"/>
  <c r="P16" i="10"/>
  <c r="G16" i="10"/>
  <c r="F16" i="10"/>
  <c r="E16" i="10"/>
  <c r="D16" i="10"/>
  <c r="C16" i="10"/>
  <c r="R15" i="10"/>
  <c r="P15" i="10"/>
  <c r="G15" i="10"/>
  <c r="F15" i="10"/>
  <c r="E15" i="10"/>
  <c r="D15" i="10"/>
  <c r="C15" i="10"/>
  <c r="R14" i="10"/>
  <c r="G14" i="10"/>
  <c r="F14" i="10"/>
  <c r="E14" i="10"/>
  <c r="D14" i="10"/>
  <c r="C14" i="10"/>
  <c r="R13" i="10"/>
  <c r="G13" i="10"/>
  <c r="F13" i="10"/>
  <c r="E13" i="10"/>
  <c r="D13" i="10"/>
  <c r="C13" i="10"/>
  <c r="R12" i="10"/>
  <c r="G12" i="10"/>
  <c r="F12" i="10"/>
  <c r="E12" i="10"/>
  <c r="D12" i="10"/>
  <c r="C12" i="10"/>
  <c r="R11" i="10"/>
  <c r="G11" i="10"/>
  <c r="F11" i="10"/>
  <c r="E11" i="10"/>
  <c r="D11" i="10"/>
  <c r="C11" i="10"/>
  <c r="R39" i="9"/>
  <c r="P39" i="9"/>
  <c r="G39" i="9"/>
  <c r="F39" i="9"/>
  <c r="E39" i="9"/>
  <c r="D39" i="9"/>
  <c r="C39" i="9"/>
  <c r="R38" i="9"/>
  <c r="P38" i="9"/>
  <c r="G38" i="9"/>
  <c r="F38" i="9"/>
  <c r="E38" i="9"/>
  <c r="D38" i="9"/>
  <c r="C38" i="9"/>
  <c r="R37" i="9"/>
  <c r="P37" i="9"/>
  <c r="G37" i="9"/>
  <c r="F37" i="9"/>
  <c r="E37" i="9"/>
  <c r="D37" i="9"/>
  <c r="C37" i="9"/>
  <c r="R36" i="9"/>
  <c r="P36" i="9"/>
  <c r="G36" i="9"/>
  <c r="F36" i="9"/>
  <c r="E36" i="9"/>
  <c r="D36" i="9"/>
  <c r="C36" i="9"/>
  <c r="R28" i="9"/>
  <c r="P28" i="9"/>
  <c r="G28" i="9"/>
  <c r="F28" i="9"/>
  <c r="E28" i="9"/>
  <c r="D28" i="9"/>
  <c r="C28" i="9"/>
  <c r="R20" i="9"/>
  <c r="P20" i="9"/>
  <c r="G20" i="9"/>
  <c r="F20" i="9"/>
  <c r="E20" i="9"/>
  <c r="D20" i="9"/>
  <c r="C20" i="9"/>
  <c r="R19" i="9"/>
  <c r="P19" i="9"/>
  <c r="G19" i="9"/>
  <c r="F19" i="9"/>
  <c r="E19" i="9"/>
  <c r="D19" i="9"/>
  <c r="C19" i="9"/>
  <c r="R18" i="9"/>
  <c r="P18" i="9"/>
  <c r="G18" i="9"/>
  <c r="F18" i="9"/>
  <c r="E18" i="9"/>
  <c r="D18" i="9"/>
  <c r="C18" i="9"/>
  <c r="R17" i="9"/>
  <c r="P17" i="9"/>
  <c r="G17" i="9"/>
  <c r="F17" i="9"/>
  <c r="E17" i="9"/>
  <c r="D17" i="9"/>
  <c r="C17" i="9"/>
  <c r="R16" i="9"/>
  <c r="P16" i="9"/>
  <c r="G16" i="9"/>
  <c r="F16" i="9"/>
  <c r="E16" i="9"/>
  <c r="D16" i="9"/>
  <c r="C16" i="9"/>
  <c r="R15" i="9"/>
  <c r="P15" i="9"/>
  <c r="G15" i="9"/>
  <c r="F15" i="9"/>
  <c r="E15" i="9"/>
  <c r="D15" i="9"/>
  <c r="C15" i="9"/>
  <c r="R14" i="9"/>
  <c r="P14" i="9"/>
  <c r="G14" i="9"/>
  <c r="F14" i="9"/>
  <c r="E14" i="9"/>
  <c r="D14" i="9"/>
  <c r="C14" i="9"/>
  <c r="R13" i="9"/>
  <c r="P13" i="9"/>
  <c r="G13" i="9"/>
  <c r="F13" i="9"/>
  <c r="E13" i="9"/>
  <c r="D13" i="9"/>
  <c r="C13" i="9"/>
  <c r="R12" i="9"/>
  <c r="P12" i="9"/>
  <c r="G12" i="9"/>
  <c r="F12" i="9"/>
  <c r="E12" i="9"/>
  <c r="D12" i="9"/>
  <c r="C12" i="9"/>
  <c r="R11" i="9"/>
  <c r="P11" i="9"/>
  <c r="G11" i="9"/>
  <c r="F11" i="9"/>
  <c r="E11" i="9"/>
  <c r="D11" i="9"/>
  <c r="C11" i="9"/>
  <c r="L14" i="8"/>
  <c r="G14" i="8"/>
  <c r="F14" i="8"/>
  <c r="E14" i="8"/>
  <c r="D14" i="8"/>
  <c r="C14" i="8"/>
  <c r="L13" i="8"/>
  <c r="G13" i="8"/>
  <c r="F13" i="8"/>
  <c r="E13" i="8"/>
  <c r="D13" i="8"/>
  <c r="C13" i="8"/>
  <c r="L27" i="7"/>
  <c r="G27" i="7"/>
  <c r="F27" i="7"/>
  <c r="E27" i="7"/>
  <c r="D27" i="7"/>
  <c r="C27" i="7"/>
  <c r="L26" i="7"/>
  <c r="G26" i="7"/>
  <c r="F26" i="7"/>
  <c r="E26" i="7"/>
  <c r="D26" i="7"/>
  <c r="C26" i="7"/>
  <c r="L25" i="7"/>
  <c r="G25" i="7"/>
  <c r="F25" i="7"/>
  <c r="E25" i="7"/>
  <c r="D25" i="7"/>
  <c r="C25" i="7"/>
  <c r="L22" i="7"/>
  <c r="G22" i="7"/>
  <c r="F22" i="7"/>
  <c r="E22" i="7"/>
  <c r="D22" i="7"/>
  <c r="C22" i="7"/>
  <c r="L21" i="7"/>
  <c r="G21" i="7"/>
  <c r="F21" i="7"/>
  <c r="E21" i="7"/>
  <c r="D21" i="7"/>
  <c r="C21" i="7"/>
  <c r="L20" i="7"/>
  <c r="G20" i="7"/>
  <c r="F20" i="7"/>
  <c r="E20" i="7"/>
  <c r="D20" i="7"/>
  <c r="C20" i="7"/>
  <c r="L19" i="7"/>
  <c r="G19" i="7"/>
  <c r="F19" i="7"/>
  <c r="E19" i="7"/>
  <c r="D19" i="7"/>
  <c r="C19" i="7"/>
  <c r="L17" i="7"/>
  <c r="J17" i="7"/>
  <c r="G17" i="7"/>
  <c r="F17" i="7"/>
  <c r="E17" i="7"/>
  <c r="D17" i="7"/>
  <c r="C17" i="7"/>
  <c r="L16" i="7"/>
  <c r="J16" i="7"/>
  <c r="G16" i="7"/>
  <c r="F16" i="7"/>
  <c r="E16" i="7"/>
  <c r="D16" i="7"/>
  <c r="C16" i="7"/>
  <c r="L15" i="7"/>
  <c r="J15" i="7"/>
  <c r="G15" i="7"/>
  <c r="F15" i="7"/>
  <c r="E15" i="7"/>
  <c r="D15" i="7"/>
  <c r="C15" i="7"/>
  <c r="L14" i="7"/>
  <c r="J14" i="7"/>
  <c r="G14" i="7"/>
  <c r="F14" i="7"/>
  <c r="E14" i="7"/>
  <c r="D14" i="7"/>
  <c r="C14" i="7"/>
  <c r="L13" i="7"/>
  <c r="J13" i="7"/>
  <c r="G13" i="7"/>
  <c r="F13" i="7"/>
  <c r="E13" i="7"/>
  <c r="D13" i="7"/>
  <c r="C13" i="7"/>
  <c r="L28" i="6"/>
  <c r="J28" i="6"/>
  <c r="G28" i="6"/>
  <c r="F28" i="6"/>
  <c r="E28" i="6"/>
  <c r="D28" i="6"/>
  <c r="C28" i="6"/>
  <c r="L27" i="6"/>
  <c r="J27" i="6"/>
  <c r="G27" i="6"/>
  <c r="F27" i="6"/>
  <c r="E27" i="6"/>
  <c r="D27" i="6"/>
  <c r="C27" i="6"/>
  <c r="L26" i="6"/>
  <c r="J26" i="6"/>
  <c r="G26" i="6"/>
  <c r="F26" i="6"/>
  <c r="E26" i="6"/>
  <c r="D26" i="6"/>
  <c r="C26" i="6"/>
  <c r="L25" i="6"/>
  <c r="J25" i="6"/>
  <c r="G25" i="6"/>
  <c r="F25" i="6"/>
  <c r="E25" i="6"/>
  <c r="D25" i="6"/>
  <c r="C25" i="6"/>
  <c r="L24" i="6"/>
  <c r="J24" i="6"/>
  <c r="G24" i="6"/>
  <c r="F24" i="6"/>
  <c r="E24" i="6"/>
  <c r="D24" i="6"/>
  <c r="C24" i="6"/>
  <c r="L21" i="6"/>
  <c r="G21" i="6"/>
  <c r="F21" i="6"/>
  <c r="E21" i="6"/>
  <c r="D21" i="6"/>
  <c r="C21" i="6"/>
  <c r="L20" i="6"/>
  <c r="J20" i="6"/>
  <c r="G20" i="6"/>
  <c r="F20" i="6"/>
  <c r="E20" i="6"/>
  <c r="D20" i="6"/>
  <c r="C20" i="6"/>
  <c r="L17" i="6"/>
  <c r="J17" i="6"/>
  <c r="G17" i="6"/>
  <c r="F17" i="6"/>
  <c r="E17" i="6"/>
  <c r="D17" i="6"/>
  <c r="C17" i="6"/>
  <c r="L16" i="6"/>
  <c r="J16" i="6"/>
  <c r="G16" i="6"/>
  <c r="F16" i="6"/>
  <c r="E16" i="6"/>
  <c r="D16" i="6"/>
  <c r="C16" i="6"/>
  <c r="L15" i="6"/>
  <c r="J15" i="6"/>
  <c r="G15" i="6"/>
  <c r="F15" i="6"/>
  <c r="E15" i="6"/>
  <c r="D15" i="6"/>
  <c r="C15" i="6"/>
  <c r="L14" i="6"/>
  <c r="J14" i="6"/>
  <c r="G14" i="6"/>
  <c r="F14" i="6"/>
  <c r="E14" i="6"/>
  <c r="D14" i="6"/>
  <c r="C14" i="6"/>
  <c r="L13" i="6"/>
  <c r="J13" i="6"/>
  <c r="G13" i="6"/>
  <c r="F13" i="6"/>
  <c r="E13" i="6"/>
  <c r="D13" i="6"/>
  <c r="C13" i="6"/>
  <c r="L36" i="5"/>
  <c r="G36" i="5"/>
  <c r="F36" i="5"/>
  <c r="E36" i="5"/>
  <c r="D36" i="5"/>
  <c r="C36" i="5"/>
  <c r="L35" i="5"/>
  <c r="J35" i="5"/>
  <c r="G35" i="5"/>
  <c r="F35" i="5"/>
  <c r="E35" i="5"/>
  <c r="D35" i="5"/>
  <c r="C35" i="5"/>
  <c r="L34" i="5"/>
  <c r="J34" i="5"/>
  <c r="G34" i="5"/>
  <c r="F34" i="5"/>
  <c r="E34" i="5"/>
  <c r="D34" i="5"/>
  <c r="C34" i="5"/>
  <c r="L33" i="5"/>
  <c r="J33" i="5"/>
  <c r="G33" i="5"/>
  <c r="F33" i="5"/>
  <c r="E33" i="5"/>
  <c r="D33" i="5"/>
  <c r="C33" i="5"/>
  <c r="L32" i="5"/>
  <c r="J32" i="5"/>
  <c r="G32" i="5"/>
  <c r="F32" i="5"/>
  <c r="E32" i="5"/>
  <c r="D32" i="5"/>
  <c r="C32" i="5"/>
  <c r="G30" i="5"/>
  <c r="F30" i="5"/>
  <c r="E30" i="5"/>
  <c r="D30" i="5"/>
  <c r="C30" i="5"/>
  <c r="L29" i="5"/>
  <c r="J29" i="5"/>
  <c r="G29" i="5"/>
  <c r="F29" i="5"/>
  <c r="E29" i="5"/>
  <c r="D29" i="5"/>
  <c r="C29" i="5"/>
  <c r="L28" i="5"/>
  <c r="J28" i="5"/>
  <c r="G28" i="5"/>
  <c r="F28" i="5"/>
  <c r="E28" i="5"/>
  <c r="D28" i="5"/>
  <c r="C28" i="5"/>
  <c r="L26" i="5"/>
  <c r="G26" i="5"/>
  <c r="F26" i="5"/>
  <c r="E26" i="5"/>
  <c r="D26" i="5"/>
  <c r="C26" i="5"/>
  <c r="L25" i="5"/>
  <c r="J25" i="5"/>
  <c r="G25" i="5"/>
  <c r="F25" i="5"/>
  <c r="E25" i="5"/>
  <c r="D25" i="5"/>
  <c r="C25" i="5"/>
  <c r="L24" i="5"/>
  <c r="J24" i="5"/>
  <c r="G24" i="5"/>
  <c r="F24" i="5"/>
  <c r="E24" i="5"/>
  <c r="D24" i="5"/>
  <c r="C24" i="5"/>
  <c r="L23" i="5"/>
  <c r="J23" i="5"/>
  <c r="G23" i="5"/>
  <c r="F23" i="5"/>
  <c r="E23" i="5"/>
  <c r="D23" i="5"/>
  <c r="C23" i="5"/>
  <c r="L22" i="5"/>
  <c r="J22" i="5"/>
  <c r="G22" i="5"/>
  <c r="F22" i="5"/>
  <c r="E22" i="5"/>
  <c r="D22" i="5"/>
  <c r="C22" i="5"/>
  <c r="L19" i="5"/>
  <c r="J19" i="5"/>
  <c r="G19" i="5"/>
  <c r="F19" i="5"/>
  <c r="E19" i="5"/>
  <c r="D19" i="5"/>
  <c r="C19" i="5"/>
  <c r="L18" i="5"/>
  <c r="J18" i="5"/>
  <c r="G18" i="5"/>
  <c r="F18" i="5"/>
  <c r="E18" i="5"/>
  <c r="D18" i="5"/>
  <c r="C18" i="5"/>
  <c r="L17" i="5"/>
  <c r="J17" i="5"/>
  <c r="G17" i="5"/>
  <c r="F17" i="5"/>
  <c r="E17" i="5"/>
  <c r="D17" i="5"/>
  <c r="C17" i="5"/>
  <c r="L16" i="5"/>
  <c r="J16" i="5"/>
  <c r="G16" i="5"/>
  <c r="F16" i="5"/>
  <c r="E16" i="5"/>
  <c r="D16" i="5"/>
  <c r="C16" i="5"/>
  <c r="L15" i="5"/>
  <c r="J15" i="5"/>
  <c r="G15" i="5"/>
  <c r="F15" i="5"/>
  <c r="E15" i="5"/>
  <c r="D15" i="5"/>
  <c r="C15" i="5"/>
  <c r="L14" i="5"/>
  <c r="J14" i="5"/>
  <c r="G14" i="5"/>
  <c r="F14" i="5"/>
  <c r="E14" i="5"/>
  <c r="D14" i="5"/>
  <c r="C14" i="5"/>
  <c r="L13" i="5"/>
  <c r="J13" i="5"/>
  <c r="G13" i="5"/>
  <c r="F13" i="5"/>
  <c r="E13" i="5"/>
  <c r="D13" i="5"/>
  <c r="C13" i="5"/>
  <c r="L12" i="5"/>
  <c r="J12" i="5"/>
  <c r="G12" i="5"/>
  <c r="F12" i="5"/>
  <c r="E12" i="5"/>
  <c r="D12" i="5"/>
  <c r="C12" i="5"/>
  <c r="L60" i="4"/>
  <c r="G60" i="4"/>
  <c r="F60" i="4"/>
  <c r="E60" i="4"/>
  <c r="D60" i="4"/>
  <c r="C60" i="4"/>
  <c r="L59" i="4"/>
  <c r="J59" i="4"/>
  <c r="G59" i="4"/>
  <c r="F59" i="4"/>
  <c r="E59" i="4"/>
  <c r="D59" i="4"/>
  <c r="C59" i="4"/>
  <c r="L58" i="4"/>
  <c r="J58" i="4"/>
  <c r="G58" i="4"/>
  <c r="F58" i="4"/>
  <c r="E58" i="4"/>
  <c r="D58" i="4"/>
  <c r="C58" i="4"/>
  <c r="L57" i="4"/>
  <c r="J57" i="4"/>
  <c r="G57" i="4"/>
  <c r="F57" i="4"/>
  <c r="E57" i="4"/>
  <c r="D57" i="4"/>
  <c r="C57" i="4"/>
  <c r="L56" i="4"/>
  <c r="J56" i="4"/>
  <c r="G56" i="4"/>
  <c r="F56" i="4"/>
  <c r="E56" i="4"/>
  <c r="D56" i="4"/>
  <c r="C56" i="4"/>
  <c r="L55" i="4"/>
  <c r="J55" i="4"/>
  <c r="G55" i="4"/>
  <c r="F55" i="4"/>
  <c r="E55" i="4"/>
  <c r="D55" i="4"/>
  <c r="C55" i="4"/>
  <c r="L54" i="4"/>
  <c r="J54" i="4"/>
  <c r="G54" i="4"/>
  <c r="F54" i="4"/>
  <c r="E54" i="4"/>
  <c r="D54" i="4"/>
  <c r="C54" i="4"/>
  <c r="L53" i="4"/>
  <c r="J53" i="4"/>
  <c r="G53" i="4"/>
  <c r="F53" i="4"/>
  <c r="E53" i="4"/>
  <c r="D53" i="4"/>
  <c r="C53" i="4"/>
  <c r="L52" i="4"/>
  <c r="J52" i="4"/>
  <c r="G52" i="4"/>
  <c r="F52" i="4"/>
  <c r="E52" i="4"/>
  <c r="D52" i="4"/>
  <c r="C52" i="4"/>
  <c r="L51" i="4"/>
  <c r="G51" i="4"/>
  <c r="F51" i="4"/>
  <c r="E51" i="4"/>
  <c r="D51" i="4"/>
  <c r="C51" i="4"/>
  <c r="L48" i="4"/>
  <c r="J48" i="4"/>
  <c r="G48" i="4"/>
  <c r="F48" i="4"/>
  <c r="E48" i="4"/>
  <c r="D48" i="4"/>
  <c r="C48" i="4"/>
  <c r="L47" i="4"/>
  <c r="J47" i="4"/>
  <c r="G47" i="4"/>
  <c r="F47" i="4"/>
  <c r="E47" i="4"/>
  <c r="D47" i="4"/>
  <c r="C47" i="4"/>
  <c r="L46" i="4"/>
  <c r="J46" i="4"/>
  <c r="G46" i="4"/>
  <c r="F46" i="4"/>
  <c r="E46" i="4"/>
  <c r="D46" i="4"/>
  <c r="C46" i="4"/>
  <c r="L45" i="4"/>
  <c r="J45" i="4"/>
  <c r="G45" i="4"/>
  <c r="F45" i="4"/>
  <c r="E45" i="4"/>
  <c r="D45" i="4"/>
  <c r="C45" i="4"/>
  <c r="L44" i="4"/>
  <c r="J44" i="4"/>
  <c r="G44" i="4"/>
  <c r="F44" i="4"/>
  <c r="E44" i="4"/>
  <c r="D44" i="4"/>
  <c r="C44" i="4"/>
  <c r="L41" i="4"/>
  <c r="G41" i="4"/>
  <c r="F41" i="4"/>
  <c r="E41" i="4"/>
  <c r="D41" i="4"/>
  <c r="C41" i="4"/>
  <c r="L40" i="4"/>
  <c r="G40" i="4"/>
  <c r="F40" i="4"/>
  <c r="E40" i="4"/>
  <c r="D40" i="4"/>
  <c r="C40" i="4"/>
  <c r="L39" i="4"/>
  <c r="J39" i="4"/>
  <c r="G39" i="4"/>
  <c r="F39" i="4"/>
  <c r="E39" i="4"/>
  <c r="D39" i="4"/>
  <c r="C39" i="4"/>
  <c r="L38" i="4"/>
  <c r="J38" i="4"/>
  <c r="G38" i="4"/>
  <c r="F38" i="4"/>
  <c r="E38" i="4"/>
  <c r="D38" i="4"/>
  <c r="C38" i="4"/>
  <c r="L37" i="4"/>
  <c r="J37" i="4"/>
  <c r="G37" i="4"/>
  <c r="F37" i="4"/>
  <c r="E37" i="4"/>
  <c r="D37" i="4"/>
  <c r="C37" i="4"/>
  <c r="L36" i="4"/>
  <c r="J36" i="4"/>
  <c r="G36" i="4"/>
  <c r="F36" i="4"/>
  <c r="E36" i="4"/>
  <c r="D36" i="4"/>
  <c r="C36" i="4"/>
  <c r="L35" i="4"/>
  <c r="J35" i="4"/>
  <c r="G35" i="4"/>
  <c r="F35" i="4"/>
  <c r="E35" i="4"/>
  <c r="D35" i="4"/>
  <c r="C35" i="4"/>
  <c r="L34" i="4"/>
  <c r="J34" i="4"/>
  <c r="G34" i="4"/>
  <c r="F34" i="4"/>
  <c r="E34" i="4"/>
  <c r="D34" i="4"/>
  <c r="C34" i="4"/>
  <c r="L31" i="4"/>
  <c r="J31" i="4"/>
  <c r="G31" i="4"/>
  <c r="F31" i="4"/>
  <c r="E31" i="4"/>
  <c r="D31" i="4"/>
  <c r="C31" i="4"/>
  <c r="L30" i="4"/>
  <c r="J30" i="4"/>
  <c r="G30" i="4"/>
  <c r="F30" i="4"/>
  <c r="E30" i="4"/>
  <c r="D30" i="4"/>
  <c r="C30" i="4"/>
  <c r="L29" i="4"/>
  <c r="J29" i="4"/>
  <c r="G29" i="4"/>
  <c r="F29" i="4"/>
  <c r="E29" i="4"/>
  <c r="D29" i="4"/>
  <c r="C29" i="4"/>
  <c r="L28" i="4"/>
  <c r="J28" i="4"/>
  <c r="G28" i="4"/>
  <c r="F28" i="4"/>
  <c r="E28" i="4"/>
  <c r="D28" i="4"/>
  <c r="C28" i="4"/>
  <c r="L27" i="4"/>
  <c r="J27" i="4"/>
  <c r="G27" i="4"/>
  <c r="F27" i="4"/>
  <c r="E27" i="4"/>
  <c r="D27" i="4"/>
  <c r="C27" i="4"/>
  <c r="L26" i="4"/>
  <c r="J26" i="4"/>
  <c r="G26" i="4"/>
  <c r="F26" i="4"/>
  <c r="E26" i="4"/>
  <c r="D26" i="4"/>
  <c r="C26" i="4"/>
  <c r="L25" i="4"/>
  <c r="J25" i="4"/>
  <c r="G25" i="4"/>
  <c r="F25" i="4"/>
  <c r="E25" i="4"/>
  <c r="D25" i="4"/>
  <c r="C25" i="4"/>
  <c r="L24" i="4"/>
  <c r="J24" i="4"/>
  <c r="G24" i="4"/>
  <c r="F24" i="4"/>
  <c r="E24" i="4"/>
  <c r="D24" i="4"/>
  <c r="C24" i="4"/>
  <c r="L23" i="4"/>
  <c r="J23" i="4"/>
  <c r="G23" i="4"/>
  <c r="F23" i="4"/>
  <c r="E23" i="4"/>
  <c r="D23" i="4"/>
  <c r="C23" i="4"/>
  <c r="L22" i="4"/>
  <c r="J22" i="4"/>
  <c r="G22" i="4"/>
  <c r="F22" i="4"/>
  <c r="E22" i="4"/>
  <c r="D22" i="4"/>
  <c r="C22" i="4"/>
  <c r="L21" i="4"/>
  <c r="J21" i="4"/>
  <c r="G21" i="4"/>
  <c r="F21" i="4"/>
  <c r="E21" i="4"/>
  <c r="D21" i="4"/>
  <c r="C21" i="4"/>
  <c r="L20" i="4"/>
  <c r="J20" i="4"/>
  <c r="G20" i="4"/>
  <c r="F20" i="4"/>
  <c r="E20" i="4"/>
  <c r="D20" i="4"/>
  <c r="C20" i="4"/>
  <c r="L19" i="4"/>
  <c r="J19" i="4"/>
  <c r="G19" i="4"/>
  <c r="F19" i="4"/>
  <c r="E19" i="4"/>
  <c r="D19" i="4"/>
  <c r="C19" i="4"/>
  <c r="L18" i="4"/>
  <c r="J18" i="4"/>
  <c r="G18" i="4"/>
  <c r="F18" i="4"/>
  <c r="E18" i="4"/>
  <c r="D18" i="4"/>
  <c r="C18" i="4"/>
  <c r="L17" i="4"/>
  <c r="J17" i="4"/>
  <c r="G17" i="4"/>
  <c r="F17" i="4"/>
  <c r="E17" i="4"/>
  <c r="D17" i="4"/>
  <c r="C17" i="4"/>
  <c r="L16" i="4"/>
  <c r="J16" i="4"/>
  <c r="G16" i="4"/>
  <c r="F16" i="4"/>
  <c r="E16" i="4"/>
  <c r="D16" i="4"/>
  <c r="C16" i="4"/>
  <c r="L15" i="4"/>
  <c r="J15" i="4"/>
  <c r="G15" i="4"/>
  <c r="F15" i="4"/>
  <c r="E15" i="4"/>
  <c r="D15" i="4"/>
  <c r="C15" i="4"/>
  <c r="L14" i="4"/>
  <c r="J14" i="4"/>
  <c r="G14" i="4"/>
  <c r="F14" i="4"/>
  <c r="E14" i="4"/>
  <c r="D14" i="4"/>
  <c r="C14" i="4"/>
  <c r="L13" i="4"/>
  <c r="J13" i="4"/>
  <c r="G13" i="4"/>
  <c r="F13" i="4"/>
  <c r="E13" i="4"/>
  <c r="D13" i="4"/>
  <c r="C13" i="4"/>
  <c r="L12" i="4"/>
  <c r="J12" i="4"/>
  <c r="G12" i="4"/>
  <c r="F12" i="4"/>
  <c r="E12" i="4"/>
  <c r="D12" i="4"/>
  <c r="C12" i="4"/>
  <c r="L64" i="3"/>
  <c r="J64" i="3"/>
  <c r="G64" i="3"/>
  <c r="F64" i="3"/>
  <c r="E64" i="3"/>
  <c r="D64" i="3"/>
  <c r="C64" i="3"/>
  <c r="L63" i="3"/>
  <c r="J63" i="3"/>
  <c r="G63" i="3"/>
  <c r="F63" i="3"/>
  <c r="E63" i="3"/>
  <c r="D63" i="3"/>
  <c r="C63" i="3"/>
  <c r="L62" i="3"/>
  <c r="J62" i="3"/>
  <c r="G62" i="3"/>
  <c r="F62" i="3"/>
  <c r="E62" i="3"/>
  <c r="D62" i="3"/>
  <c r="C62" i="3"/>
  <c r="L61" i="3"/>
  <c r="J61" i="3"/>
  <c r="G61" i="3"/>
  <c r="F61" i="3"/>
  <c r="E61" i="3"/>
  <c r="D61" i="3"/>
  <c r="C61" i="3"/>
  <c r="L60" i="3"/>
  <c r="J60" i="3"/>
  <c r="G60" i="3"/>
  <c r="F60" i="3"/>
  <c r="E60" i="3"/>
  <c r="D60" i="3"/>
  <c r="C60" i="3"/>
  <c r="L59" i="3"/>
  <c r="J59" i="3"/>
  <c r="G59" i="3"/>
  <c r="F59" i="3"/>
  <c r="E59" i="3"/>
  <c r="D59" i="3"/>
  <c r="C59" i="3"/>
  <c r="L58" i="3"/>
  <c r="J58" i="3"/>
  <c r="G58" i="3"/>
  <c r="F58" i="3"/>
  <c r="E58" i="3"/>
  <c r="D58" i="3"/>
  <c r="C58" i="3"/>
  <c r="L57" i="3"/>
  <c r="J57" i="3"/>
  <c r="G57" i="3"/>
  <c r="F57" i="3"/>
  <c r="E57" i="3"/>
  <c r="D57" i="3"/>
  <c r="C57" i="3"/>
  <c r="L56" i="3"/>
  <c r="J56" i="3"/>
  <c r="G56" i="3"/>
  <c r="F56" i="3"/>
  <c r="E56" i="3"/>
  <c r="D56" i="3"/>
  <c r="C56" i="3"/>
  <c r="L53" i="3"/>
  <c r="G53" i="3"/>
  <c r="F53" i="3"/>
  <c r="E53" i="3"/>
  <c r="D53" i="3"/>
  <c r="C53" i="3"/>
  <c r="L52" i="3"/>
  <c r="J52" i="3"/>
  <c r="G52" i="3"/>
  <c r="F52" i="3"/>
  <c r="E52" i="3"/>
  <c r="D52" i="3"/>
  <c r="C52" i="3"/>
  <c r="L51" i="3"/>
  <c r="J51" i="3"/>
  <c r="G51" i="3"/>
  <c r="F51" i="3"/>
  <c r="E51" i="3"/>
  <c r="D51" i="3"/>
  <c r="C51" i="3"/>
  <c r="L50" i="3"/>
  <c r="J50" i="3"/>
  <c r="G50" i="3"/>
  <c r="F50" i="3"/>
  <c r="E50" i="3"/>
  <c r="D50" i="3"/>
  <c r="C50" i="3"/>
  <c r="L49" i="3"/>
  <c r="J49" i="3"/>
  <c r="G49" i="3"/>
  <c r="F49" i="3"/>
  <c r="E49" i="3"/>
  <c r="D49" i="3"/>
  <c r="C49" i="3"/>
  <c r="L48" i="3"/>
  <c r="J48" i="3"/>
  <c r="G48" i="3"/>
  <c r="F48" i="3"/>
  <c r="E48" i="3"/>
  <c r="D48" i="3"/>
  <c r="C48" i="3"/>
  <c r="L45" i="3"/>
  <c r="J45" i="3"/>
  <c r="G45" i="3"/>
  <c r="F45" i="3"/>
  <c r="E45" i="3"/>
  <c r="D45" i="3"/>
  <c r="C45" i="3"/>
  <c r="L44" i="3"/>
  <c r="J44" i="3"/>
  <c r="G44" i="3"/>
  <c r="F44" i="3"/>
  <c r="E44" i="3"/>
  <c r="D44" i="3"/>
  <c r="C44" i="3"/>
  <c r="L43" i="3"/>
  <c r="J43" i="3"/>
  <c r="G43" i="3"/>
  <c r="F43" i="3"/>
  <c r="E43" i="3"/>
  <c r="D43" i="3"/>
  <c r="C43" i="3"/>
  <c r="L42" i="3"/>
  <c r="J42" i="3"/>
  <c r="G42" i="3"/>
  <c r="F42" i="3"/>
  <c r="E42" i="3"/>
  <c r="D42" i="3"/>
  <c r="C42" i="3"/>
  <c r="L41" i="3"/>
  <c r="J41" i="3"/>
  <c r="G41" i="3"/>
  <c r="F41" i="3"/>
  <c r="E41" i="3"/>
  <c r="D41" i="3"/>
  <c r="C41" i="3"/>
  <c r="L40" i="3"/>
  <c r="J40" i="3"/>
  <c r="G40" i="3"/>
  <c r="F40" i="3"/>
  <c r="E40" i="3"/>
  <c r="D40" i="3"/>
  <c r="C40" i="3"/>
  <c r="L39" i="3"/>
  <c r="J39" i="3"/>
  <c r="G39" i="3"/>
  <c r="F39" i="3"/>
  <c r="E39" i="3"/>
  <c r="D39" i="3"/>
  <c r="C39" i="3"/>
  <c r="L36" i="3"/>
  <c r="G36" i="3"/>
  <c r="F36" i="3"/>
  <c r="E36" i="3"/>
  <c r="D36" i="3"/>
  <c r="C36" i="3"/>
  <c r="L35" i="3"/>
  <c r="J35" i="3"/>
  <c r="G35" i="3"/>
  <c r="F35" i="3"/>
  <c r="E35" i="3"/>
  <c r="D35" i="3"/>
  <c r="C35" i="3"/>
  <c r="L34" i="3"/>
  <c r="J34" i="3"/>
  <c r="G34" i="3"/>
  <c r="F34" i="3"/>
  <c r="E34" i="3"/>
  <c r="D34" i="3"/>
  <c r="C34" i="3"/>
  <c r="L33" i="3"/>
  <c r="J33" i="3"/>
  <c r="G33" i="3"/>
  <c r="F33" i="3"/>
  <c r="E33" i="3"/>
  <c r="D33" i="3"/>
  <c r="C33" i="3"/>
  <c r="L32" i="3"/>
  <c r="J32" i="3"/>
  <c r="G32" i="3"/>
  <c r="F32" i="3"/>
  <c r="E32" i="3"/>
  <c r="D32" i="3"/>
  <c r="C32" i="3"/>
  <c r="L31" i="3"/>
  <c r="J31" i="3"/>
  <c r="G31" i="3"/>
  <c r="F31" i="3"/>
  <c r="E31" i="3"/>
  <c r="D31" i="3"/>
  <c r="C31" i="3"/>
  <c r="L30" i="3"/>
  <c r="J30" i="3"/>
  <c r="G30" i="3"/>
  <c r="F30" i="3"/>
  <c r="E30" i="3"/>
  <c r="D30" i="3"/>
  <c r="C30" i="3"/>
  <c r="L29" i="3"/>
  <c r="J29" i="3"/>
  <c r="G29" i="3"/>
  <c r="F29" i="3"/>
  <c r="E29" i="3"/>
  <c r="D29" i="3"/>
  <c r="C29" i="3"/>
  <c r="L28" i="3"/>
  <c r="J28" i="3"/>
  <c r="G28" i="3"/>
  <c r="F28" i="3"/>
  <c r="E28" i="3"/>
  <c r="D28" i="3"/>
  <c r="C28" i="3"/>
  <c r="L27" i="3"/>
  <c r="J27" i="3"/>
  <c r="G27" i="3"/>
  <c r="F27" i="3"/>
  <c r="E27" i="3"/>
  <c r="D27" i="3"/>
  <c r="C27" i="3"/>
  <c r="L26" i="3"/>
  <c r="J26" i="3"/>
  <c r="G26" i="3"/>
  <c r="F26" i="3"/>
  <c r="E26" i="3"/>
  <c r="D26" i="3"/>
  <c r="C26" i="3"/>
  <c r="L25" i="3"/>
  <c r="J25" i="3"/>
  <c r="G25" i="3"/>
  <c r="F25" i="3"/>
  <c r="E25" i="3"/>
  <c r="D25" i="3"/>
  <c r="C25" i="3"/>
  <c r="L24" i="3"/>
  <c r="J24" i="3"/>
  <c r="G24" i="3"/>
  <c r="F24" i="3"/>
  <c r="E24" i="3"/>
  <c r="D24" i="3"/>
  <c r="C24" i="3"/>
  <c r="L23" i="3"/>
  <c r="J23" i="3"/>
  <c r="G23" i="3"/>
  <c r="F23" i="3"/>
  <c r="E23" i="3"/>
  <c r="D23" i="3"/>
  <c r="C23" i="3"/>
  <c r="L22" i="3"/>
  <c r="J22" i="3"/>
  <c r="G22" i="3"/>
  <c r="F22" i="3"/>
  <c r="E22" i="3"/>
  <c r="D22" i="3"/>
  <c r="C22" i="3"/>
  <c r="L21" i="3"/>
  <c r="J21" i="3"/>
  <c r="G21" i="3"/>
  <c r="F21" i="3"/>
  <c r="E21" i="3"/>
  <c r="D21" i="3"/>
  <c r="C21" i="3"/>
  <c r="L20" i="3"/>
  <c r="J20" i="3"/>
  <c r="G20" i="3"/>
  <c r="F20" i="3"/>
  <c r="E20" i="3"/>
  <c r="D20" i="3"/>
  <c r="C20" i="3"/>
  <c r="L19" i="3"/>
  <c r="J19" i="3"/>
  <c r="G19" i="3"/>
  <c r="F19" i="3"/>
  <c r="E19" i="3"/>
  <c r="D19" i="3"/>
  <c r="C19" i="3"/>
  <c r="L18" i="3"/>
  <c r="J18" i="3"/>
  <c r="G18" i="3"/>
  <c r="F18" i="3"/>
  <c r="E18" i="3"/>
  <c r="D18" i="3"/>
  <c r="C18" i="3"/>
  <c r="L17" i="3"/>
  <c r="J17" i="3"/>
  <c r="G17" i="3"/>
  <c r="F17" i="3"/>
  <c r="E17" i="3"/>
  <c r="D17" i="3"/>
  <c r="C17" i="3"/>
  <c r="L16" i="3"/>
  <c r="J16" i="3"/>
  <c r="G16" i="3"/>
  <c r="F16" i="3"/>
  <c r="E16" i="3"/>
  <c r="D16" i="3"/>
  <c r="C16" i="3"/>
  <c r="L15" i="3"/>
  <c r="J15" i="3"/>
  <c r="G15" i="3"/>
  <c r="F15" i="3"/>
  <c r="E15" i="3"/>
  <c r="D15" i="3"/>
  <c r="C15" i="3"/>
  <c r="L14" i="3"/>
  <c r="J14" i="3"/>
  <c r="G14" i="3"/>
  <c r="F14" i="3"/>
  <c r="E14" i="3"/>
  <c r="D14" i="3"/>
  <c r="C14" i="3"/>
  <c r="L13" i="3"/>
  <c r="J13" i="3"/>
  <c r="G13" i="3"/>
  <c r="F13" i="3"/>
  <c r="E13" i="3"/>
  <c r="D13" i="3"/>
  <c r="C13" i="3"/>
  <c r="L12" i="3"/>
  <c r="J12" i="3"/>
  <c r="G12" i="3"/>
  <c r="F12" i="3"/>
  <c r="E12" i="3"/>
  <c r="D12" i="3"/>
  <c r="C12" i="3"/>
  <c r="L90" i="2"/>
  <c r="G90" i="2"/>
  <c r="F90" i="2"/>
  <c r="E90" i="2"/>
  <c r="D90" i="2"/>
  <c r="C90" i="2"/>
  <c r="L89" i="2"/>
  <c r="J89" i="2"/>
  <c r="G89" i="2"/>
  <c r="F89" i="2"/>
  <c r="E89" i="2"/>
  <c r="D89" i="2"/>
  <c r="C89" i="2"/>
  <c r="L88" i="2"/>
  <c r="J88" i="2"/>
  <c r="G88" i="2"/>
  <c r="F88" i="2"/>
  <c r="E88" i="2"/>
  <c r="D88" i="2"/>
  <c r="C88" i="2"/>
  <c r="L87" i="2"/>
  <c r="J87" i="2"/>
  <c r="G87" i="2"/>
  <c r="F87" i="2"/>
  <c r="E87" i="2"/>
  <c r="D87" i="2"/>
  <c r="C87" i="2"/>
  <c r="L86" i="2"/>
  <c r="J86" i="2"/>
  <c r="G86" i="2"/>
  <c r="F86" i="2"/>
  <c r="E86" i="2"/>
  <c r="D86" i="2"/>
  <c r="C86" i="2"/>
  <c r="L85" i="2"/>
  <c r="J85" i="2"/>
  <c r="G85" i="2"/>
  <c r="F85" i="2"/>
  <c r="E85" i="2"/>
  <c r="D85" i="2"/>
  <c r="C85" i="2"/>
  <c r="L84" i="2"/>
  <c r="J84" i="2"/>
  <c r="G84" i="2"/>
  <c r="F84" i="2"/>
  <c r="E84" i="2"/>
  <c r="D84" i="2"/>
  <c r="C84" i="2"/>
  <c r="L83" i="2"/>
  <c r="J83" i="2"/>
  <c r="G83" i="2"/>
  <c r="F83" i="2"/>
  <c r="E83" i="2"/>
  <c r="D83" i="2"/>
  <c r="C83" i="2"/>
  <c r="L80" i="2"/>
  <c r="G80" i="2"/>
  <c r="F80" i="2"/>
  <c r="E80" i="2"/>
  <c r="D80" i="2"/>
  <c r="C80" i="2"/>
  <c r="L79" i="2"/>
  <c r="G79" i="2"/>
  <c r="F79" i="2"/>
  <c r="E79" i="2"/>
  <c r="D79" i="2"/>
  <c r="C79" i="2"/>
  <c r="L78" i="2"/>
  <c r="G78" i="2"/>
  <c r="F78" i="2"/>
  <c r="E78" i="2"/>
  <c r="D78" i="2"/>
  <c r="C78" i="2"/>
  <c r="L77" i="2"/>
  <c r="J77" i="2"/>
  <c r="G77" i="2"/>
  <c r="F77" i="2"/>
  <c r="E77" i="2"/>
  <c r="D77" i="2"/>
  <c r="C77" i="2"/>
  <c r="L76" i="2"/>
  <c r="J76" i="2"/>
  <c r="G76" i="2"/>
  <c r="F76" i="2"/>
  <c r="E76" i="2"/>
  <c r="D76" i="2"/>
  <c r="C76" i="2"/>
  <c r="L75" i="2"/>
  <c r="J75" i="2"/>
  <c r="G75" i="2"/>
  <c r="F75" i="2"/>
  <c r="E75" i="2"/>
  <c r="D75" i="2"/>
  <c r="C75" i="2"/>
  <c r="L74" i="2"/>
  <c r="J74" i="2"/>
  <c r="G74" i="2"/>
  <c r="F74" i="2"/>
  <c r="E74" i="2"/>
  <c r="D74" i="2"/>
  <c r="C74" i="2"/>
  <c r="L73" i="2"/>
  <c r="J73" i="2"/>
  <c r="G73" i="2"/>
  <c r="F73" i="2"/>
  <c r="E73" i="2"/>
  <c r="D73" i="2"/>
  <c r="C73" i="2"/>
  <c r="L72" i="2"/>
  <c r="J72" i="2"/>
  <c r="G72" i="2"/>
  <c r="F72" i="2"/>
  <c r="E72" i="2"/>
  <c r="D72" i="2"/>
  <c r="C72" i="2"/>
  <c r="L71" i="2"/>
  <c r="J71" i="2"/>
  <c r="G71" i="2"/>
  <c r="F71" i="2"/>
  <c r="E71" i="2"/>
  <c r="D71" i="2"/>
  <c r="C71" i="2"/>
  <c r="L70" i="2"/>
  <c r="J70" i="2"/>
  <c r="G70" i="2"/>
  <c r="F70" i="2"/>
  <c r="E70" i="2"/>
  <c r="D70" i="2"/>
  <c r="C70" i="2"/>
  <c r="L69" i="2"/>
  <c r="G69" i="2"/>
  <c r="F69" i="2"/>
  <c r="E69" i="2"/>
  <c r="D69" i="2"/>
  <c r="C69" i="2"/>
  <c r="L68" i="2"/>
  <c r="J68" i="2"/>
  <c r="G68" i="2"/>
  <c r="F68" i="2"/>
  <c r="E68" i="2"/>
  <c r="D68" i="2"/>
  <c r="C68" i="2"/>
  <c r="L65" i="2"/>
  <c r="J65" i="2"/>
  <c r="G65" i="2"/>
  <c r="F65" i="2"/>
  <c r="E65" i="2"/>
  <c r="D65" i="2"/>
  <c r="C65" i="2"/>
  <c r="L64" i="2"/>
  <c r="J64" i="2"/>
  <c r="G64" i="2"/>
  <c r="F64" i="2"/>
  <c r="E64" i="2"/>
  <c r="D64" i="2"/>
  <c r="C64" i="2"/>
  <c r="L63" i="2"/>
  <c r="J63" i="2"/>
  <c r="G63" i="2"/>
  <c r="F63" i="2"/>
  <c r="E63" i="2"/>
  <c r="D63" i="2"/>
  <c r="C63" i="2"/>
  <c r="L62" i="2"/>
  <c r="J62" i="2"/>
  <c r="G62" i="2"/>
  <c r="F62" i="2"/>
  <c r="E62" i="2"/>
  <c r="D62" i="2"/>
  <c r="C62" i="2"/>
  <c r="L61" i="2"/>
  <c r="J61" i="2"/>
  <c r="G61" i="2"/>
  <c r="F61" i="2"/>
  <c r="E61" i="2"/>
  <c r="D61" i="2"/>
  <c r="C61" i="2"/>
  <c r="L60" i="2"/>
  <c r="J60" i="2"/>
  <c r="G60" i="2"/>
  <c r="F60" i="2"/>
  <c r="E60" i="2"/>
  <c r="D60" i="2"/>
  <c r="C60" i="2"/>
  <c r="L59" i="2"/>
  <c r="J59" i="2"/>
  <c r="G59" i="2"/>
  <c r="F59" i="2"/>
  <c r="E59" i="2"/>
  <c r="D59" i="2"/>
  <c r="C59" i="2"/>
  <c r="L58" i="2"/>
  <c r="J58" i="2"/>
  <c r="G58" i="2"/>
  <c r="F58" i="2"/>
  <c r="E58" i="2"/>
  <c r="D58" i="2"/>
  <c r="C58" i="2"/>
  <c r="L57" i="2"/>
  <c r="J57" i="2"/>
  <c r="G57" i="2"/>
  <c r="F57" i="2"/>
  <c r="E57" i="2"/>
  <c r="D57" i="2"/>
  <c r="C57" i="2"/>
  <c r="L56" i="2"/>
  <c r="J56" i="2"/>
  <c r="G56" i="2"/>
  <c r="F56" i="2"/>
  <c r="E56" i="2"/>
  <c r="D56" i="2"/>
  <c r="C56" i="2"/>
  <c r="L55" i="2"/>
  <c r="J55" i="2"/>
  <c r="G55" i="2"/>
  <c r="F55" i="2"/>
  <c r="E55" i="2"/>
  <c r="D55" i="2"/>
  <c r="C55" i="2"/>
  <c r="L54" i="2"/>
  <c r="J54" i="2"/>
  <c r="G54" i="2"/>
  <c r="F54" i="2"/>
  <c r="E54" i="2"/>
  <c r="D54" i="2"/>
  <c r="C54" i="2"/>
  <c r="L53" i="2"/>
  <c r="G53" i="2"/>
  <c r="F53" i="2"/>
  <c r="E53" i="2"/>
  <c r="D53" i="2"/>
  <c r="C53" i="2"/>
  <c r="L52" i="2"/>
  <c r="J52" i="2"/>
  <c r="G52" i="2"/>
  <c r="F52" i="2"/>
  <c r="E52" i="2"/>
  <c r="D52" i="2"/>
  <c r="C52" i="2"/>
  <c r="L49" i="2"/>
  <c r="G49" i="2"/>
  <c r="F49" i="2"/>
  <c r="E49" i="2"/>
  <c r="D49" i="2"/>
  <c r="C49" i="2"/>
  <c r="L48" i="2"/>
  <c r="G48" i="2"/>
  <c r="F48" i="2"/>
  <c r="E48" i="2"/>
  <c r="D48" i="2"/>
  <c r="C48" i="2"/>
  <c r="L47" i="2"/>
  <c r="G47" i="2"/>
  <c r="F47" i="2"/>
  <c r="E47" i="2"/>
  <c r="D47" i="2"/>
  <c r="C47" i="2"/>
  <c r="L46" i="2"/>
  <c r="J46" i="2"/>
  <c r="G46" i="2"/>
  <c r="F46" i="2"/>
  <c r="E46" i="2"/>
  <c r="D46" i="2"/>
  <c r="C46" i="2"/>
  <c r="L45" i="2"/>
  <c r="J45" i="2"/>
  <c r="G45" i="2"/>
  <c r="F45" i="2"/>
  <c r="E45" i="2"/>
  <c r="D45" i="2"/>
  <c r="C45" i="2"/>
  <c r="L44" i="2"/>
  <c r="J44" i="2"/>
  <c r="G44" i="2"/>
  <c r="F44" i="2"/>
  <c r="E44" i="2"/>
  <c r="D44" i="2"/>
  <c r="C44" i="2"/>
  <c r="L43" i="2"/>
  <c r="J43" i="2"/>
  <c r="G43" i="2"/>
  <c r="F43" i="2"/>
  <c r="E43" i="2"/>
  <c r="D43" i="2"/>
  <c r="C43" i="2"/>
  <c r="L42" i="2"/>
  <c r="J42" i="2"/>
  <c r="G42" i="2"/>
  <c r="F42" i="2"/>
  <c r="E42" i="2"/>
  <c r="D42" i="2"/>
  <c r="C42" i="2"/>
  <c r="L41" i="2"/>
  <c r="J41" i="2"/>
  <c r="G41" i="2"/>
  <c r="F41" i="2"/>
  <c r="E41" i="2"/>
  <c r="D41" i="2"/>
  <c r="C41" i="2"/>
  <c r="L40" i="2"/>
  <c r="J40" i="2"/>
  <c r="G40" i="2"/>
  <c r="F40" i="2"/>
  <c r="E40" i="2"/>
  <c r="D40" i="2"/>
  <c r="C40" i="2"/>
  <c r="L39" i="2"/>
  <c r="J39" i="2"/>
  <c r="G39" i="2"/>
  <c r="F39" i="2"/>
  <c r="E39" i="2"/>
  <c r="D39" i="2"/>
  <c r="C39" i="2"/>
  <c r="L38" i="2"/>
  <c r="J38" i="2"/>
  <c r="G38" i="2"/>
  <c r="F38" i="2"/>
  <c r="E38" i="2"/>
  <c r="D38" i="2"/>
  <c r="C38" i="2"/>
  <c r="L37" i="2"/>
  <c r="J37" i="2"/>
  <c r="G37" i="2"/>
  <c r="F37" i="2"/>
  <c r="E37" i="2"/>
  <c r="D37" i="2"/>
  <c r="C37" i="2"/>
  <c r="L36" i="2"/>
  <c r="J36" i="2"/>
  <c r="G36" i="2"/>
  <c r="F36" i="2"/>
  <c r="E36" i="2"/>
  <c r="D36" i="2"/>
  <c r="C36" i="2"/>
  <c r="L35" i="2"/>
  <c r="J35" i="2"/>
  <c r="G35" i="2"/>
  <c r="F35" i="2"/>
  <c r="E35" i="2"/>
  <c r="D35" i="2"/>
  <c r="C35" i="2"/>
  <c r="L34" i="2"/>
  <c r="J34" i="2"/>
  <c r="G34" i="2"/>
  <c r="F34" i="2"/>
  <c r="E34" i="2"/>
  <c r="D34" i="2"/>
  <c r="C34" i="2"/>
  <c r="L33" i="2"/>
  <c r="J33" i="2"/>
  <c r="G33" i="2"/>
  <c r="F33" i="2"/>
  <c r="E33" i="2"/>
  <c r="D33" i="2"/>
  <c r="C33" i="2"/>
  <c r="L32" i="2"/>
  <c r="J32" i="2"/>
  <c r="G32" i="2"/>
  <c r="F32" i="2"/>
  <c r="E32" i="2"/>
  <c r="D32" i="2"/>
  <c r="C32" i="2"/>
  <c r="L31" i="2"/>
  <c r="J31" i="2"/>
  <c r="G31" i="2"/>
  <c r="F31" i="2"/>
  <c r="E31" i="2"/>
  <c r="D31" i="2"/>
  <c r="C31" i="2"/>
  <c r="L30" i="2"/>
  <c r="J30" i="2"/>
  <c r="G30" i="2"/>
  <c r="F30" i="2"/>
  <c r="E30" i="2"/>
  <c r="D30" i="2"/>
  <c r="C30" i="2"/>
  <c r="L29" i="2"/>
  <c r="J29" i="2"/>
  <c r="G29" i="2"/>
  <c r="F29" i="2"/>
  <c r="E29" i="2"/>
  <c r="D29" i="2"/>
  <c r="C29" i="2"/>
  <c r="L28" i="2"/>
  <c r="J28" i="2"/>
  <c r="G28" i="2"/>
  <c r="F28" i="2"/>
  <c r="E28" i="2"/>
  <c r="D28" i="2"/>
  <c r="C28" i="2"/>
  <c r="L27" i="2"/>
  <c r="J27" i="2"/>
  <c r="G27" i="2"/>
  <c r="F27" i="2"/>
  <c r="E27" i="2"/>
  <c r="D27" i="2"/>
  <c r="C27" i="2"/>
  <c r="L26" i="2"/>
  <c r="J26" i="2"/>
  <c r="G26" i="2"/>
  <c r="F26" i="2"/>
  <c r="E26" i="2"/>
  <c r="D26" i="2"/>
  <c r="C26" i="2"/>
  <c r="L25" i="2"/>
  <c r="J25" i="2"/>
  <c r="G25" i="2"/>
  <c r="F25" i="2"/>
  <c r="E25" i="2"/>
  <c r="D25" i="2"/>
  <c r="C25" i="2"/>
  <c r="L24" i="2"/>
  <c r="J24" i="2"/>
  <c r="G24" i="2"/>
  <c r="F24" i="2"/>
  <c r="E24" i="2"/>
  <c r="D24" i="2"/>
  <c r="C24" i="2"/>
  <c r="L23" i="2"/>
  <c r="J23" i="2"/>
  <c r="G23" i="2"/>
  <c r="F23" i="2"/>
  <c r="E23" i="2"/>
  <c r="D23" i="2"/>
  <c r="C23" i="2"/>
  <c r="L22" i="2"/>
  <c r="J22" i="2"/>
  <c r="G22" i="2"/>
  <c r="F22" i="2"/>
  <c r="E22" i="2"/>
  <c r="D22" i="2"/>
  <c r="C22" i="2"/>
  <c r="L21" i="2"/>
  <c r="J21" i="2"/>
  <c r="G21" i="2"/>
  <c r="F21" i="2"/>
  <c r="E21" i="2"/>
  <c r="D21" i="2"/>
  <c r="C21" i="2"/>
  <c r="L20" i="2"/>
  <c r="J20" i="2"/>
  <c r="G20" i="2"/>
  <c r="F20" i="2"/>
  <c r="E20" i="2"/>
  <c r="D20" i="2"/>
  <c r="C20" i="2"/>
  <c r="L19" i="2"/>
  <c r="J19" i="2"/>
  <c r="G19" i="2"/>
  <c r="F19" i="2"/>
  <c r="E19" i="2"/>
  <c r="D19" i="2"/>
  <c r="C19" i="2"/>
  <c r="L18" i="2"/>
  <c r="J18" i="2"/>
  <c r="G18" i="2"/>
  <c r="F18" i="2"/>
  <c r="E18" i="2"/>
  <c r="D18" i="2"/>
  <c r="C18" i="2"/>
  <c r="L17" i="2"/>
  <c r="J17" i="2"/>
  <c r="G17" i="2"/>
  <c r="F17" i="2"/>
  <c r="E17" i="2"/>
  <c r="D17" i="2"/>
  <c r="C17" i="2"/>
  <c r="L16" i="2"/>
  <c r="J16" i="2"/>
  <c r="G16" i="2"/>
  <c r="F16" i="2"/>
  <c r="E16" i="2"/>
  <c r="D16" i="2"/>
  <c r="C16" i="2"/>
  <c r="L15" i="2"/>
  <c r="J15" i="2"/>
  <c r="G15" i="2"/>
  <c r="F15" i="2"/>
  <c r="E15" i="2"/>
  <c r="D15" i="2"/>
  <c r="C15" i="2"/>
  <c r="L14" i="2"/>
  <c r="J14" i="2"/>
  <c r="G14" i="2"/>
  <c r="F14" i="2"/>
  <c r="E14" i="2"/>
  <c r="D14" i="2"/>
  <c r="C14" i="2"/>
  <c r="L13" i="2"/>
  <c r="J13" i="2"/>
  <c r="G13" i="2"/>
  <c r="F13" i="2"/>
  <c r="E13" i="2"/>
  <c r="D13" i="2"/>
  <c r="C13" i="2"/>
  <c r="L84" i="1"/>
  <c r="J84" i="1"/>
  <c r="G84" i="1"/>
  <c r="F84" i="1"/>
  <c r="E84" i="1"/>
  <c r="D84" i="1"/>
  <c r="C84" i="1"/>
  <c r="L82" i="1"/>
  <c r="J82" i="1"/>
  <c r="G82" i="1"/>
  <c r="F82" i="1"/>
  <c r="E82" i="1"/>
  <c r="D82" i="1"/>
  <c r="C82" i="1"/>
  <c r="L81" i="1"/>
  <c r="J81" i="1"/>
  <c r="G81" i="1"/>
  <c r="F81" i="1"/>
  <c r="E81" i="1"/>
  <c r="D81" i="1"/>
  <c r="C81" i="1"/>
  <c r="L80" i="1"/>
  <c r="J80" i="1"/>
  <c r="G80" i="1"/>
  <c r="F80" i="1"/>
  <c r="E80" i="1"/>
  <c r="D80" i="1"/>
  <c r="C80" i="1"/>
  <c r="L79" i="1"/>
  <c r="J79" i="1"/>
  <c r="G79" i="1"/>
  <c r="F79" i="1"/>
  <c r="E79" i="1"/>
  <c r="D79" i="1"/>
  <c r="C79" i="1"/>
  <c r="L78" i="1"/>
  <c r="J78" i="1"/>
  <c r="G78" i="1"/>
  <c r="F78" i="1"/>
  <c r="E78" i="1"/>
  <c r="D78" i="1"/>
  <c r="C78" i="1"/>
  <c r="L77" i="1"/>
  <c r="G77" i="1"/>
  <c r="F77" i="1"/>
  <c r="E77" i="1"/>
  <c r="D77" i="1"/>
  <c r="C77" i="1"/>
  <c r="L73" i="1"/>
  <c r="G73" i="1"/>
  <c r="F73" i="1"/>
  <c r="E73" i="1"/>
  <c r="D73" i="1"/>
  <c r="C73" i="1"/>
  <c r="L72" i="1"/>
  <c r="G72" i="1"/>
  <c r="F72" i="1"/>
  <c r="E72" i="1"/>
  <c r="D72" i="1"/>
  <c r="C72" i="1"/>
  <c r="L71" i="1"/>
  <c r="J71" i="1"/>
  <c r="G71" i="1"/>
  <c r="F71" i="1"/>
  <c r="E71" i="1"/>
  <c r="D71" i="1"/>
  <c r="C71" i="1"/>
  <c r="L70" i="1"/>
  <c r="J70" i="1"/>
  <c r="G70" i="1"/>
  <c r="F70" i="1"/>
  <c r="E70" i="1"/>
  <c r="D70" i="1"/>
  <c r="C70" i="1"/>
  <c r="L69" i="1"/>
  <c r="J69" i="1"/>
  <c r="G69" i="1"/>
  <c r="F69" i="1"/>
  <c r="E69" i="1"/>
  <c r="D69" i="1"/>
  <c r="C69" i="1"/>
  <c r="L68" i="1"/>
  <c r="J68" i="1"/>
  <c r="G68" i="1"/>
  <c r="F68" i="1"/>
  <c r="E68" i="1"/>
  <c r="D68" i="1"/>
  <c r="C68" i="1"/>
  <c r="L67" i="1"/>
  <c r="J67" i="1"/>
  <c r="G67" i="1"/>
  <c r="F67" i="1"/>
  <c r="E67" i="1"/>
  <c r="D67" i="1"/>
  <c r="C67" i="1"/>
  <c r="L66" i="1"/>
  <c r="J66" i="1"/>
  <c r="G66" i="1"/>
  <c r="F66" i="1"/>
  <c r="E66" i="1"/>
  <c r="D66" i="1"/>
  <c r="C66" i="1"/>
  <c r="L65" i="1"/>
  <c r="J65" i="1"/>
  <c r="G65" i="1"/>
  <c r="F65" i="1"/>
  <c r="E65" i="1"/>
  <c r="D65" i="1"/>
  <c r="C65" i="1"/>
  <c r="L64" i="1"/>
  <c r="J64" i="1"/>
  <c r="G64" i="1"/>
  <c r="F64" i="1"/>
  <c r="E64" i="1"/>
  <c r="D64" i="1"/>
  <c r="C64" i="1"/>
  <c r="L60" i="1"/>
  <c r="J60" i="1"/>
  <c r="G60" i="1"/>
  <c r="F60" i="1"/>
  <c r="E60" i="1"/>
  <c r="D60" i="1"/>
  <c r="C60" i="1"/>
  <c r="L59" i="1"/>
  <c r="J59" i="1"/>
  <c r="G59" i="1"/>
  <c r="F59" i="1"/>
  <c r="E59" i="1"/>
  <c r="D59" i="1"/>
  <c r="C59" i="1"/>
  <c r="L58" i="1"/>
  <c r="J58" i="1"/>
  <c r="G58" i="1"/>
  <c r="F58" i="1"/>
  <c r="E58" i="1"/>
  <c r="D58" i="1"/>
  <c r="C58" i="1"/>
  <c r="L57" i="1"/>
  <c r="J57" i="1"/>
  <c r="G57" i="1"/>
  <c r="F57" i="1"/>
  <c r="E57" i="1"/>
  <c r="D57" i="1"/>
  <c r="C57" i="1"/>
  <c r="L56" i="1"/>
  <c r="J56" i="1"/>
  <c r="G56" i="1"/>
  <c r="F56" i="1"/>
  <c r="E56" i="1"/>
  <c r="D56" i="1"/>
  <c r="C56" i="1"/>
  <c r="L55" i="1"/>
  <c r="J55" i="1"/>
  <c r="G55" i="1"/>
  <c r="F55" i="1"/>
  <c r="E55" i="1"/>
  <c r="D55" i="1"/>
  <c r="C55" i="1"/>
  <c r="L54" i="1"/>
  <c r="J54" i="1"/>
  <c r="G54" i="1"/>
  <c r="F54" i="1"/>
  <c r="E54" i="1"/>
  <c r="D54" i="1"/>
  <c r="C54" i="1"/>
  <c r="L53" i="1"/>
  <c r="J53" i="1"/>
  <c r="G53" i="1"/>
  <c r="F53" i="1"/>
  <c r="E53" i="1"/>
  <c r="D53" i="1"/>
  <c r="C53" i="1"/>
  <c r="L49" i="1"/>
  <c r="G49" i="1"/>
  <c r="F49" i="1"/>
  <c r="E49" i="1"/>
  <c r="D49" i="1"/>
  <c r="C49" i="1"/>
  <c r="L48" i="1"/>
  <c r="J48" i="1"/>
  <c r="G48" i="1"/>
  <c r="F48" i="1"/>
  <c r="E48" i="1"/>
  <c r="D48" i="1"/>
  <c r="C48" i="1"/>
  <c r="L47" i="1"/>
  <c r="J47" i="1"/>
  <c r="G47" i="1"/>
  <c r="F47" i="1"/>
  <c r="E47" i="1"/>
  <c r="D47" i="1"/>
  <c r="C47" i="1"/>
  <c r="L46" i="1"/>
  <c r="J46" i="1"/>
  <c r="G46" i="1"/>
  <c r="F46" i="1"/>
  <c r="E46" i="1"/>
  <c r="D46" i="1"/>
  <c r="C46" i="1"/>
  <c r="L45" i="1"/>
  <c r="J45" i="1"/>
  <c r="G45" i="1"/>
  <c r="F45" i="1"/>
  <c r="E45" i="1"/>
  <c r="D45" i="1"/>
  <c r="C45" i="1"/>
  <c r="L44" i="1"/>
  <c r="J44" i="1"/>
  <c r="G44" i="1"/>
  <c r="F44" i="1"/>
  <c r="E44" i="1"/>
  <c r="D44" i="1"/>
  <c r="C44" i="1"/>
  <c r="L43" i="1"/>
  <c r="J43" i="1"/>
  <c r="G43" i="1"/>
  <c r="F43" i="1"/>
  <c r="E43" i="1"/>
  <c r="D43" i="1"/>
  <c r="C43" i="1"/>
  <c r="L42" i="1"/>
  <c r="J42" i="1"/>
  <c r="G42" i="1"/>
  <c r="F42" i="1"/>
  <c r="E42" i="1"/>
  <c r="D42" i="1"/>
  <c r="C42" i="1"/>
  <c r="L41" i="1"/>
  <c r="J41" i="1"/>
  <c r="G41" i="1"/>
  <c r="F41" i="1"/>
  <c r="E41" i="1"/>
  <c r="D41" i="1"/>
  <c r="C41" i="1"/>
  <c r="L40" i="1"/>
  <c r="J40" i="1"/>
  <c r="G40" i="1"/>
  <c r="F40" i="1"/>
  <c r="E40" i="1"/>
  <c r="D40" i="1"/>
  <c r="C40" i="1"/>
  <c r="L39" i="1"/>
  <c r="J39" i="1"/>
  <c r="G39" i="1"/>
  <c r="F39" i="1"/>
  <c r="E39" i="1"/>
  <c r="D39" i="1"/>
  <c r="C39" i="1"/>
  <c r="L38" i="1"/>
  <c r="J38" i="1"/>
  <c r="G38" i="1"/>
  <c r="F38" i="1"/>
  <c r="E38" i="1"/>
  <c r="D38" i="1"/>
  <c r="C38" i="1"/>
  <c r="L37" i="1"/>
  <c r="J37" i="1"/>
  <c r="G37" i="1"/>
  <c r="F37" i="1"/>
  <c r="E37" i="1"/>
  <c r="D37" i="1"/>
  <c r="C37" i="1"/>
  <c r="L36" i="1"/>
  <c r="J36" i="1"/>
  <c r="G36" i="1"/>
  <c r="F36" i="1"/>
  <c r="E36" i="1"/>
  <c r="D36" i="1"/>
  <c r="C36" i="1"/>
  <c r="L35" i="1"/>
  <c r="J35" i="1"/>
  <c r="G35" i="1"/>
  <c r="F35" i="1"/>
  <c r="E35" i="1"/>
  <c r="D35" i="1"/>
  <c r="C35" i="1"/>
  <c r="L34" i="1"/>
  <c r="J34" i="1"/>
  <c r="G34" i="1"/>
  <c r="F34" i="1"/>
  <c r="E34" i="1"/>
  <c r="D34" i="1"/>
  <c r="C34" i="1"/>
  <c r="L33" i="1"/>
  <c r="J33" i="1"/>
  <c r="G33" i="1"/>
  <c r="F33" i="1"/>
  <c r="E33" i="1"/>
  <c r="D33" i="1"/>
  <c r="C33" i="1"/>
  <c r="L32" i="1"/>
  <c r="J32" i="1"/>
  <c r="G32" i="1"/>
  <c r="F32" i="1"/>
  <c r="E32" i="1"/>
  <c r="D32" i="1"/>
  <c r="C32" i="1"/>
  <c r="L31" i="1"/>
  <c r="J31" i="1"/>
  <c r="G31" i="1"/>
  <c r="F31" i="1"/>
  <c r="E31" i="1"/>
  <c r="D31" i="1"/>
  <c r="C31" i="1"/>
  <c r="L30" i="1"/>
  <c r="J30" i="1"/>
  <c r="G30" i="1"/>
  <c r="F30" i="1"/>
  <c r="E30" i="1"/>
  <c r="D30" i="1"/>
  <c r="C30" i="1"/>
  <c r="L29" i="1"/>
  <c r="J29" i="1"/>
  <c r="G29" i="1"/>
  <c r="F29" i="1"/>
  <c r="E29" i="1"/>
  <c r="D29" i="1"/>
  <c r="C29" i="1"/>
  <c r="L28" i="1"/>
  <c r="J28" i="1"/>
  <c r="G28" i="1"/>
  <c r="F28" i="1"/>
  <c r="E28" i="1"/>
  <c r="D28" i="1"/>
  <c r="C28" i="1"/>
  <c r="L27" i="1"/>
  <c r="J27" i="1"/>
  <c r="G27" i="1"/>
  <c r="F27" i="1"/>
  <c r="E27" i="1"/>
  <c r="D27" i="1"/>
  <c r="C27" i="1"/>
  <c r="L26" i="1"/>
  <c r="J26" i="1"/>
  <c r="G26" i="1"/>
  <c r="F26" i="1"/>
  <c r="E26" i="1"/>
  <c r="D26" i="1"/>
  <c r="C26" i="1"/>
  <c r="L25" i="1"/>
  <c r="J25" i="1"/>
  <c r="G25" i="1"/>
  <c r="F25" i="1"/>
  <c r="E25" i="1"/>
  <c r="D25" i="1"/>
  <c r="C25" i="1"/>
  <c r="L24" i="1"/>
  <c r="J24" i="1"/>
  <c r="G24" i="1"/>
  <c r="F24" i="1"/>
  <c r="E24" i="1"/>
  <c r="D24" i="1"/>
  <c r="C24" i="1"/>
  <c r="L23" i="1"/>
  <c r="J23" i="1"/>
  <c r="G23" i="1"/>
  <c r="F23" i="1"/>
  <c r="E23" i="1"/>
  <c r="D23" i="1"/>
  <c r="C23" i="1"/>
  <c r="L22" i="1"/>
  <c r="J22" i="1"/>
  <c r="G22" i="1"/>
  <c r="F22" i="1"/>
  <c r="E22" i="1"/>
  <c r="D22" i="1"/>
  <c r="C22" i="1"/>
  <c r="L21" i="1"/>
  <c r="J21" i="1"/>
  <c r="G21" i="1"/>
  <c r="F21" i="1"/>
  <c r="E21" i="1"/>
  <c r="D21" i="1"/>
  <c r="C21" i="1"/>
  <c r="L20" i="1"/>
  <c r="J20" i="1"/>
  <c r="G20" i="1"/>
  <c r="F20" i="1"/>
  <c r="E20" i="1"/>
  <c r="D20" i="1"/>
  <c r="C20" i="1"/>
  <c r="L19" i="1"/>
  <c r="J19" i="1"/>
  <c r="G19" i="1"/>
  <c r="F19" i="1"/>
  <c r="E19" i="1"/>
  <c r="D19" i="1"/>
  <c r="C19" i="1"/>
  <c r="L18" i="1"/>
  <c r="J18" i="1"/>
  <c r="G18" i="1"/>
  <c r="F18" i="1"/>
  <c r="E18" i="1"/>
  <c r="D18" i="1"/>
  <c r="C18" i="1"/>
  <c r="L17" i="1"/>
  <c r="J17" i="1"/>
  <c r="G17" i="1"/>
  <c r="F17" i="1"/>
  <c r="E17" i="1"/>
  <c r="D17" i="1"/>
  <c r="C17" i="1"/>
  <c r="L16" i="1"/>
  <c r="J16" i="1"/>
  <c r="G16" i="1"/>
  <c r="F16" i="1"/>
  <c r="E16" i="1"/>
  <c r="D16" i="1"/>
  <c r="C16" i="1"/>
  <c r="L15" i="1"/>
  <c r="J15" i="1"/>
  <c r="G15" i="1"/>
  <c r="F15" i="1"/>
  <c r="E15" i="1"/>
  <c r="D15" i="1"/>
  <c r="C15" i="1"/>
  <c r="L14" i="1"/>
  <c r="J14" i="1"/>
  <c r="G14" i="1"/>
  <c r="F14" i="1"/>
  <c r="E14" i="1"/>
  <c r="D14" i="1"/>
  <c r="C14" i="1"/>
</calcChain>
</file>

<file path=xl/sharedStrings.xml><?xml version="1.0" encoding="utf-8"?>
<sst xmlns="http://schemas.openxmlformats.org/spreadsheetml/2006/main" count="1014" uniqueCount="175">
  <si>
    <t>ЛЁГКАЯ АТЛЕТИКА</t>
  </si>
  <si>
    <t>Первенство Северо-Западного Федерального округа России</t>
  </si>
  <si>
    <t>Результаты личного первенства</t>
  </si>
  <si>
    <t>Женщины, бег на 60 м</t>
  </si>
  <si>
    <t>л/а манеж "Ярославль"</t>
  </si>
  <si>
    <t>Забеги</t>
  </si>
  <si>
    <t>Финал</t>
  </si>
  <si>
    <t>М</t>
  </si>
  <si>
    <t>№ уч.</t>
  </si>
  <si>
    <t>Фамилия, имя участника</t>
  </si>
  <si>
    <t>год рожд.</t>
  </si>
  <si>
    <t>Заяв. р-д</t>
  </si>
  <si>
    <t>Территория</t>
  </si>
  <si>
    <t>Организация,город</t>
  </si>
  <si>
    <t>Результат</t>
  </si>
  <si>
    <t>Вып.
разр.</t>
  </si>
  <si>
    <t>Очки</t>
  </si>
  <si>
    <t>Ф.И.О. тренера</t>
  </si>
  <si>
    <t>забеги</t>
  </si>
  <si>
    <t>финал</t>
  </si>
  <si>
    <t>л</t>
  </si>
  <si>
    <t>20+5</t>
  </si>
  <si>
    <t>Женщины</t>
  </si>
  <si>
    <t>17+5</t>
  </si>
  <si>
    <t>Организация</t>
  </si>
  <si>
    <t>Женщины, бег на 200 м</t>
  </si>
  <si>
    <t>1р</t>
  </si>
  <si>
    <t>Чемпионат и первенство Северо-Западного Федерального округа России</t>
  </si>
  <si>
    <t xml:space="preserve"> женщины бег на 400 м</t>
  </si>
  <si>
    <t>Фин. забеги</t>
  </si>
  <si>
    <t xml:space="preserve"> женщины бег на 800 м</t>
  </si>
  <si>
    <t xml:space="preserve"> женщины бег на 1500 м</t>
  </si>
  <si>
    <t>Рманежа = 4:18,17  Р23= 4:18,17  Р20= 4:28,34  Р18=4:41,73 Р16=4:47,37</t>
  </si>
  <si>
    <t>Женщины, бег на 3000 м</t>
  </si>
  <si>
    <t>Рманежа = 9:23,6  Р23= 9:26,35  Р20= 9:34,73  Р18=10:05,98 Р16=10:12,19</t>
  </si>
  <si>
    <t xml:space="preserve"> женщины бег на 60 м с/б</t>
  </si>
  <si>
    <t>2р</t>
  </si>
  <si>
    <t>3р</t>
  </si>
  <si>
    <t>л/а манеж "Ярославль", г. Ярославль</t>
  </si>
  <si>
    <t>Прыжки в длину</t>
  </si>
  <si>
    <t>Финальные соревнования:</t>
  </si>
  <si>
    <t>Место</t>
  </si>
  <si>
    <t>Нагр.
№</t>
  </si>
  <si>
    <t>Фамилия, имя</t>
  </si>
  <si>
    <t>Г.р.</t>
  </si>
  <si>
    <t>Заяв.разряд</t>
  </si>
  <si>
    <t>Организация, город</t>
  </si>
  <si>
    <t>Результаты попыток</t>
  </si>
  <si>
    <t>-</t>
  </si>
  <si>
    <t>Толкание ядра</t>
  </si>
  <si>
    <t>х</t>
  </si>
  <si>
    <t>20+3</t>
  </si>
  <si>
    <t>17+3</t>
  </si>
  <si>
    <t>вес- 3 кг</t>
  </si>
  <si>
    <t>15+3</t>
  </si>
  <si>
    <t>Прыжки в высоту</t>
  </si>
  <si>
    <t>Рманежа = 1,75  Р23= 1,73  Р20= 1,73 Р18=1,73 Р16=1,65</t>
  </si>
  <si>
    <t>Нач. выс.</t>
  </si>
  <si>
    <t>Высоты</t>
  </si>
  <si>
    <t>А</t>
  </si>
  <si>
    <t>Б</t>
  </si>
  <si>
    <t>Рез-т</t>
  </si>
  <si>
    <t>очки</t>
  </si>
  <si>
    <t>о</t>
  </si>
  <si>
    <t>ххх</t>
  </si>
  <si>
    <t>хо</t>
  </si>
  <si>
    <t>ххо</t>
  </si>
  <si>
    <t>Прыжки с шестом</t>
  </si>
  <si>
    <t>Рманежа = 4,10  Р23= 4,10  Р20= 3,80 Р18=3,70 Р16=3,50</t>
  </si>
  <si>
    <t xml:space="preserve">Тройной прыжок </t>
  </si>
  <si>
    <t>Рманежа = 13,76  Р23= 13,29  Р20= 12,90 Р18=12,90 Р16=10,86</t>
  </si>
  <si>
    <t>л/а манеж "Ярославль",  г. Ярославль</t>
  </si>
  <si>
    <t>Эстафета 4 х200 м</t>
  </si>
  <si>
    <t>Рманежа = 1:40,77  Р23= 1:43,01  Р20= 1:45,25  Р18=1:47,39 Р16=1:50,6</t>
  </si>
  <si>
    <t>Заявл. разряд</t>
  </si>
  <si>
    <t>Вып.
разряд</t>
  </si>
  <si>
    <t>О</t>
  </si>
  <si>
    <t>Разряд</t>
  </si>
  <si>
    <t>Рманежа = 1:43,01  Р23= 1:43,01  Р20= 1:45,25  Р18=1:47,39 Р16=1:50,6</t>
  </si>
  <si>
    <t>Пятиборье</t>
  </si>
  <si>
    <t>Рманежа = 3681  Р23= 3681  Р20= 3681 Р18=2923</t>
  </si>
  <si>
    <t>60с/б</t>
  </si>
  <si>
    <t>выс</t>
  </si>
  <si>
    <t>длина</t>
  </si>
  <si>
    <t>ядро</t>
  </si>
  <si>
    <t>Сумма</t>
  </si>
  <si>
    <t xml:space="preserve"> Вып.
разр.</t>
  </si>
  <si>
    <t>1ю</t>
  </si>
  <si>
    <t xml:space="preserve"> </t>
  </si>
  <si>
    <t>Агентство по физической культуре и спорту Ярославской области</t>
  </si>
  <si>
    <t>Управление по физической культуре и спорту мэрии города Ярославля</t>
  </si>
  <si>
    <t>DNF</t>
  </si>
  <si>
    <t>кмс</t>
  </si>
  <si>
    <t xml:space="preserve">л </t>
  </si>
  <si>
    <t>мс</t>
  </si>
  <si>
    <t>Рманежа = 54,31  Р23= 55,43  Р20= 56,02 Р18=57,11 Р16=58,57</t>
  </si>
  <si>
    <t>0</t>
  </si>
  <si>
    <t>спр.</t>
  </si>
  <si>
    <t>14+3</t>
  </si>
  <si>
    <t xml:space="preserve">Женщины с/х 5000 м </t>
  </si>
  <si>
    <t>Фин. заход</t>
  </si>
  <si>
    <t>фин. заход</t>
  </si>
  <si>
    <t xml:space="preserve">Женщины  </t>
  </si>
  <si>
    <t>17-18 января 2015 г.</t>
  </si>
  <si>
    <t>17.01.2015г. - 11:00</t>
  </si>
  <si>
    <t>Рманежа = 7,37  Р23= 7,47  Р20= 7,54  Р18=7,64  Р16=7,5</t>
  </si>
  <si>
    <t>17.01.2015г. - 15:55</t>
  </si>
  <si>
    <t>Девушки 1998-1999 г.р.</t>
  </si>
  <si>
    <t>142.4а</t>
  </si>
  <si>
    <t>17.01.2015 г. - 11:25</t>
  </si>
  <si>
    <t>Юниорки 1996-1997 г.р.</t>
  </si>
  <si>
    <t>17.01.2015 г. - 16:00</t>
  </si>
  <si>
    <t xml:space="preserve"> л </t>
  </si>
  <si>
    <t>17.01.2015 г. - 11:35</t>
  </si>
  <si>
    <t>Юниорки 1993-1995 г.р.</t>
  </si>
  <si>
    <t>17.01.2015 г. - 16:05</t>
  </si>
  <si>
    <t>17.01.2015 г. - 11:40</t>
  </si>
  <si>
    <t>17.01.2015 г. - 16:10</t>
  </si>
  <si>
    <t>18.01.2015 г. - 10:15</t>
  </si>
  <si>
    <t>Рманежа = 24,27  Р23= 24,27  Р20= 24,78 Р18=25,24 Р16=25,63</t>
  </si>
  <si>
    <t>18.01.2015г. - 14:20</t>
  </si>
  <si>
    <t>18.01.2015 г. - 10:45</t>
  </si>
  <si>
    <t>18.01.2015 г. - 10:55</t>
  </si>
  <si>
    <t>18.01.2015г. - 14:30</t>
  </si>
  <si>
    <t>163.3</t>
  </si>
  <si>
    <t>18.01.2015 г. - 11:05</t>
  </si>
  <si>
    <t>18.01.2015г. - 14:35</t>
  </si>
  <si>
    <t>18.01.2015г. - 14:26</t>
  </si>
  <si>
    <t>17.01.2015 г. - 16:50</t>
  </si>
  <si>
    <t>17.01.2015 г. - 17:10</t>
  </si>
  <si>
    <t>17.01.2015 г. - 17:20</t>
  </si>
  <si>
    <t>20</t>
  </si>
  <si>
    <t>17</t>
  </si>
  <si>
    <t>17.01.2015 г. - 17:30</t>
  </si>
  <si>
    <t>Рманежа = 2:02,26  Р23= 2:03,34  Р20= 2:07,27  Р18=2:12,21 Р16=2:13,01</t>
  </si>
  <si>
    <t>18.01.2015 г. - 15:15</t>
  </si>
  <si>
    <t>18.01.2015 г. - 15:30</t>
  </si>
  <si>
    <t>18.01.2015 г. - 15:40</t>
  </si>
  <si>
    <t>18.01.2015 г. - 15:45</t>
  </si>
  <si>
    <t>17.01.2015 г. - 14:50</t>
  </si>
  <si>
    <t>17.01.2015 г. - 15:00</t>
  </si>
  <si>
    <t>18.01.2015 г. - 12:50</t>
  </si>
  <si>
    <t>Рман</t>
  </si>
  <si>
    <t>Рманежа = 8,36  Р23= 8,66  Р20= 8,93  Р18=8,83 Р16=9,57</t>
  </si>
  <si>
    <t>18.01.2015 г. - 14:00</t>
  </si>
  <si>
    <t>женщины 2000 м с/п</t>
  </si>
  <si>
    <t>17.01.2015 г. - 10:30</t>
  </si>
  <si>
    <t>Рманежа  Р18=7:00,79 Р16=7:23,42</t>
  </si>
  <si>
    <t>Рманежа = 6,32  Р23= 5,98  Р20= 5,72 Р18=5,55 Р16=5,53</t>
  </si>
  <si>
    <t>18.01.2015 г.-10:00</t>
  </si>
  <si>
    <t>18.01.2015 г.-11:30</t>
  </si>
  <si>
    <t>Рманежа Р20 = 12,88 Р18=14,06  Р16=12,88-4 кг; 12,31-3 кг</t>
  </si>
  <si>
    <r>
      <t>17.01.2015 г.-</t>
    </r>
    <r>
      <rPr>
        <b/>
        <i/>
        <sz val="12"/>
        <rFont val="Arial"/>
        <family val="2"/>
        <charset val="204"/>
      </rPr>
      <t>10:30</t>
    </r>
  </si>
  <si>
    <t>13+3</t>
  </si>
  <si>
    <t>вес- 4 кг</t>
  </si>
  <si>
    <t>17-18  января 2015 г.</t>
  </si>
  <si>
    <t>17.01.2015 г.-11:20</t>
  </si>
  <si>
    <t>4-5</t>
  </si>
  <si>
    <t>18.01.2015 г.-11:00</t>
  </si>
  <si>
    <t>230/50</t>
  </si>
  <si>
    <t>370/50</t>
  </si>
  <si>
    <t>17.01.2015 г.-14:50</t>
  </si>
  <si>
    <t>18.01.2015 г. - 17:25</t>
  </si>
  <si>
    <t>место</t>
  </si>
  <si>
    <t>170.7</t>
  </si>
  <si>
    <t>1 Рман</t>
  </si>
  <si>
    <t>пр. 163.3</t>
  </si>
  <si>
    <t xml:space="preserve">  женщины</t>
  </si>
  <si>
    <t xml:space="preserve">Юниорки 1993-1995 г.р. </t>
  </si>
  <si>
    <t xml:space="preserve">Главный судья, судья  РК </t>
  </si>
  <si>
    <t>Круговой К.Н., г. Ярославль</t>
  </si>
  <si>
    <t xml:space="preserve">Главный секретарь, судья РК </t>
  </si>
  <si>
    <t>Пушкина Н.Г., г. Рыбинск</t>
  </si>
  <si>
    <t>17.01.2015 г. - 10:00</t>
  </si>
  <si>
    <t>Рманежа = 22:38,69 Р23= 22:38,69 Р20= 23:50,62 Р18=25:18,9 Р16=25:58,3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</si>
</sst>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ss.00;@"/>
    <numFmt numFmtId="165" formatCode="ss.0;@"/>
    <numFmt numFmtId="166" formatCode="s.00;@"/>
    <numFmt numFmtId="167" formatCode="ss.0"/>
    <numFmt numFmtId="168" formatCode="m:ss.00;@"/>
    <numFmt numFmtId="169" formatCode="dd/mm/yy;@"/>
  </numFmts>
  <fonts count="36" x14ac:knownFonts="1">
    <font>
      <sz val="11"/>
      <color theme="1"/>
      <name val="Calibri"/>
      <family val="2"/>
      <charset val="204"/>
      <scheme val="minor"/>
    </font>
    <font>
      <b/>
      <i/>
      <sz val="18"/>
      <name val="Cambria"/>
      <family val="1"/>
      <charset val="204"/>
      <scheme val="major"/>
    </font>
    <font>
      <i/>
      <sz val="16"/>
      <name val="Cambria"/>
      <family val="1"/>
      <charset val="204"/>
      <scheme val="major"/>
    </font>
    <font>
      <b/>
      <i/>
      <sz val="10"/>
      <name val="Arial"/>
      <family val="2"/>
      <charset val="204"/>
    </font>
    <font>
      <b/>
      <sz val="14"/>
      <name val="Cambria"/>
      <family val="1"/>
      <charset val="204"/>
      <scheme val="major"/>
    </font>
    <font>
      <b/>
      <sz val="10"/>
      <name val="Arial Cyr"/>
      <charset val="204"/>
    </font>
    <font>
      <b/>
      <sz val="12"/>
      <name val="Arial Cyr"/>
      <charset val="204"/>
    </font>
    <font>
      <b/>
      <i/>
      <sz val="10"/>
      <name val="Arial"/>
      <family val="2"/>
    </font>
    <font>
      <i/>
      <sz val="14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12"/>
      <name val="Cambria"/>
      <family val="1"/>
      <charset val="204"/>
      <scheme val="major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color theme="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i/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6"/>
      <name val="Cambria"/>
      <family val="1"/>
      <charset val="204"/>
      <scheme val="major"/>
    </font>
    <font>
      <sz val="7"/>
      <name val="Arial"/>
      <family val="2"/>
      <charset val="204"/>
    </font>
    <font>
      <sz val="10"/>
      <name val="Arial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58">
    <xf numFmtId="0" fontId="0" fillId="0" borderId="0" xfId="0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wrapText="1"/>
    </xf>
    <xf numFmtId="0" fontId="7" fillId="0" borderId="0" xfId="0" applyFont="1" applyBorder="1" applyAlignment="1"/>
    <xf numFmtId="0" fontId="7" fillId="0" borderId="0" xfId="0" applyFont="1" applyBorder="1" applyAlignment="1">
      <alignment horizontal="left"/>
    </xf>
    <xf numFmtId="14" fontId="3" fillId="0" borderId="0" xfId="0" applyNumberFormat="1" applyFont="1" applyAlignment="1"/>
    <xf numFmtId="0" fontId="3" fillId="0" borderId="0" xfId="0" applyFont="1" applyBorder="1" applyAlignment="1"/>
    <xf numFmtId="0" fontId="8" fillId="0" borderId="0" xfId="0" applyFont="1" applyAlignment="1"/>
    <xf numFmtId="0" fontId="3" fillId="0" borderId="1" xfId="0" applyFont="1" applyBorder="1" applyAlignment="1"/>
    <xf numFmtId="0" fontId="9" fillId="0" borderId="1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9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165" fontId="9" fillId="0" borderId="7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9" fillId="0" borderId="8" xfId="0" applyFont="1" applyBorder="1"/>
    <xf numFmtId="49" fontId="9" fillId="0" borderId="8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166" fontId="0" fillId="0" borderId="8" xfId="0" applyNumberFormat="1" applyBorder="1" applyAlignment="1">
      <alignment horizontal="center" vertical="center"/>
    </xf>
    <xf numFmtId="166" fontId="3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1" fillId="0" borderId="8" xfId="0" applyFont="1" applyBorder="1"/>
    <xf numFmtId="0" fontId="0" fillId="0" borderId="8" xfId="0" applyBorder="1" applyAlignment="1">
      <alignment horizontal="center" vertical="center"/>
    </xf>
    <xf numFmtId="166" fontId="0" fillId="0" borderId="8" xfId="0" applyNumberForma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166" fontId="9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9" fillId="0" borderId="9" xfId="0" applyFont="1" applyBorder="1"/>
    <xf numFmtId="0" fontId="9" fillId="0" borderId="9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66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14" fontId="9" fillId="0" borderId="8" xfId="0" applyNumberFormat="1" applyFont="1" applyBorder="1" applyAlignment="1">
      <alignment horizontal="center"/>
    </xf>
    <xf numFmtId="14" fontId="3" fillId="0" borderId="10" xfId="0" applyNumberFormat="1" applyFont="1" applyBorder="1" applyAlignment="1"/>
    <xf numFmtId="166" fontId="0" fillId="0" borderId="7" xfId="0" applyNumberFormat="1" applyBorder="1" applyAlignment="1">
      <alignment horizontal="center"/>
    </xf>
    <xf numFmtId="166" fontId="3" fillId="0" borderId="7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166" fontId="9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4" fontId="3" fillId="0" borderId="8" xfId="0" applyNumberFormat="1" applyFont="1" applyBorder="1" applyAlignment="1"/>
    <xf numFmtId="164" fontId="3" fillId="0" borderId="7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 applyAlignment="1">
      <alignment horizontal="left" vertical="center"/>
    </xf>
    <xf numFmtId="49" fontId="0" fillId="0" borderId="7" xfId="0" applyNumberFormat="1" applyBorder="1" applyAlignment="1">
      <alignment horizontal="center"/>
    </xf>
    <xf numFmtId="166" fontId="0" fillId="0" borderId="7" xfId="0" applyNumberForma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14" fontId="9" fillId="0" borderId="9" xfId="0" applyNumberFormat="1" applyFont="1" applyBorder="1" applyAlignment="1">
      <alignment horizontal="center"/>
    </xf>
    <xf numFmtId="0" fontId="12" fillId="0" borderId="0" xfId="0" applyFont="1"/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/>
    <xf numFmtId="0" fontId="9" fillId="0" borderId="10" xfId="0" applyFont="1" applyBorder="1" applyAlignment="1">
      <alignment horizontal="center"/>
    </xf>
    <xf numFmtId="167" fontId="0" fillId="0" borderId="0" xfId="0" applyNumberFormat="1"/>
    <xf numFmtId="0" fontId="14" fillId="0" borderId="0" xfId="0" applyFont="1" applyBorder="1" applyAlignment="1"/>
    <xf numFmtId="0" fontId="14" fillId="0" borderId="1" xfId="0" applyFont="1" applyBorder="1" applyAlignment="1"/>
    <xf numFmtId="166" fontId="0" fillId="0" borderId="9" xfId="0" applyNumberFormat="1" applyBorder="1" applyAlignment="1">
      <alignment horizontal="center"/>
    </xf>
    <xf numFmtId="0" fontId="11" fillId="0" borderId="8" xfId="0" applyFont="1" applyBorder="1" applyAlignment="1">
      <alignment wrapText="1"/>
    </xf>
    <xf numFmtId="166" fontId="15" fillId="0" borderId="8" xfId="0" applyNumberFormat="1" applyFont="1" applyBorder="1" applyAlignment="1">
      <alignment horizontal="center"/>
    </xf>
    <xf numFmtId="166" fontId="9" fillId="0" borderId="7" xfId="0" applyNumberFormat="1" applyFont="1" applyBorder="1" applyAlignment="1">
      <alignment horizontal="center"/>
    </xf>
    <xf numFmtId="14" fontId="3" fillId="0" borderId="7" xfId="0" applyNumberFormat="1" applyFont="1" applyBorder="1" applyAlignment="1"/>
    <xf numFmtId="0" fontId="0" fillId="0" borderId="9" xfId="0" applyBorder="1"/>
    <xf numFmtId="0" fontId="0" fillId="0" borderId="10" xfId="0" applyBorder="1" applyAlignment="1">
      <alignment horizontal="center" vertical="center"/>
    </xf>
    <xf numFmtId="0" fontId="2" fillId="0" borderId="0" xfId="0" applyFont="1" applyAlignment="1"/>
    <xf numFmtId="167" fontId="0" fillId="0" borderId="0" xfId="0" applyNumberFormat="1" applyBorder="1"/>
    <xf numFmtId="0" fontId="3" fillId="0" borderId="8" xfId="0" applyFont="1" applyBorder="1" applyAlignment="1"/>
    <xf numFmtId="0" fontId="7" fillId="0" borderId="8" xfId="0" applyFont="1" applyBorder="1" applyAlignment="1"/>
    <xf numFmtId="0" fontId="8" fillId="0" borderId="8" xfId="0" applyFont="1" applyBorder="1" applyAlignment="1"/>
    <xf numFmtId="0" fontId="9" fillId="0" borderId="8" xfId="0" applyFont="1" applyBorder="1" applyAlignment="1">
      <alignment wrapText="1"/>
    </xf>
    <xf numFmtId="168" fontId="0" fillId="0" borderId="8" xfId="0" applyNumberFormat="1" applyBorder="1" applyAlignment="1">
      <alignment horizontal="center"/>
    </xf>
    <xf numFmtId="168" fontId="9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68" fontId="0" fillId="0" borderId="9" xfId="0" applyNumberFormat="1" applyBorder="1" applyAlignment="1">
      <alignment horizontal="center"/>
    </xf>
    <xf numFmtId="168" fontId="0" fillId="0" borderId="8" xfId="0" applyNumberForma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11" fillId="0" borderId="9" xfId="0" applyFont="1" applyBorder="1"/>
    <xf numFmtId="14" fontId="9" fillId="0" borderId="0" xfId="0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8" xfId="0" applyNumberFormat="1" applyFont="1" applyBorder="1" applyAlignment="1">
      <alignment horizontal="center"/>
    </xf>
    <xf numFmtId="0" fontId="9" fillId="0" borderId="10" xfId="0" applyFont="1" applyFill="1" applyBorder="1" applyAlignment="1">
      <alignment horizontal="center" vertical="center"/>
    </xf>
    <xf numFmtId="168" fontId="9" fillId="0" borderId="8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/>
    </xf>
    <xf numFmtId="168" fontId="9" fillId="0" borderId="7" xfId="0" applyNumberFormat="1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10" fillId="0" borderId="7" xfId="0" applyFont="1" applyBorder="1" applyAlignment="1">
      <alignment horizontal="center"/>
    </xf>
    <xf numFmtId="167" fontId="0" fillId="0" borderId="7" xfId="0" applyNumberFormat="1" applyBorder="1" applyAlignment="1">
      <alignment horizontal="center" vertical="center"/>
    </xf>
    <xf numFmtId="0" fontId="0" fillId="0" borderId="16" xfId="0" applyBorder="1"/>
    <xf numFmtId="0" fontId="9" fillId="0" borderId="16" xfId="0" applyFont="1" applyBorder="1" applyAlignment="1">
      <alignment horizontal="center"/>
    </xf>
    <xf numFmtId="0" fontId="9" fillId="0" borderId="16" xfId="0" applyFont="1" applyBorder="1"/>
    <xf numFmtId="0" fontId="9" fillId="0" borderId="12" xfId="0" applyFont="1" applyBorder="1"/>
    <xf numFmtId="0" fontId="9" fillId="0" borderId="7" xfId="0" applyFont="1" applyBorder="1" applyAlignment="1">
      <alignment vertical="center"/>
    </xf>
    <xf numFmtId="49" fontId="0" fillId="0" borderId="7" xfId="0" applyNumberFormat="1" applyBorder="1" applyAlignment="1">
      <alignment horizontal="center" vertical="center"/>
    </xf>
    <xf numFmtId="0" fontId="11" fillId="0" borderId="7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9" fillId="0" borderId="15" xfId="0" applyFont="1" applyBorder="1"/>
    <xf numFmtId="0" fontId="16" fillId="0" borderId="0" xfId="0" applyFont="1" applyAlignment="1"/>
    <xf numFmtId="0" fontId="17" fillId="0" borderId="0" xfId="0" applyFont="1" applyBorder="1" applyAlignment="1"/>
    <xf numFmtId="0" fontId="18" fillId="0" borderId="0" xfId="0" applyFont="1" applyBorder="1" applyAlignment="1"/>
    <xf numFmtId="0" fontId="19" fillId="0" borderId="0" xfId="0" applyFont="1"/>
    <xf numFmtId="0" fontId="3" fillId="0" borderId="0" xfId="0" applyFont="1" applyBorder="1" applyAlignment="1">
      <alignment vertical="center"/>
    </xf>
    <xf numFmtId="0" fontId="20" fillId="0" borderId="0" xfId="0" applyFont="1" applyBorder="1" applyAlignment="1"/>
    <xf numFmtId="167" fontId="10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167" fontId="19" fillId="0" borderId="0" xfId="0" applyNumberFormat="1" applyFont="1" applyAlignment="1">
      <alignment horizontal="center"/>
    </xf>
    <xf numFmtId="167" fontId="19" fillId="0" borderId="0" xfId="0" applyNumberFormat="1" applyFont="1"/>
    <xf numFmtId="49" fontId="3" fillId="0" borderId="1" xfId="0" applyNumberFormat="1" applyFont="1" applyBorder="1" applyAlignment="1"/>
    <xf numFmtId="0" fontId="0" fillId="2" borderId="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49" fontId="11" fillId="0" borderId="8" xfId="0" applyNumberFormat="1" applyFont="1" applyBorder="1" applyAlignment="1">
      <alignment horizontal="center"/>
    </xf>
    <xf numFmtId="2" fontId="9" fillId="0" borderId="14" xfId="0" applyNumberFormat="1" applyFont="1" applyBorder="1" applyAlignment="1">
      <alignment horizontal="center"/>
    </xf>
    <xf numFmtId="49" fontId="11" fillId="0" borderId="8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9" fillId="0" borderId="22" xfId="0" applyNumberFormat="1" applyFont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9" fillId="0" borderId="22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/>
    </xf>
    <xf numFmtId="14" fontId="11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2" fillId="0" borderId="0" xfId="0" applyFont="1" applyBorder="1"/>
    <xf numFmtId="0" fontId="22" fillId="0" borderId="0" xfId="0" applyNumberFormat="1" applyFont="1" applyBorder="1" applyAlignment="1">
      <alignment horizontal="center"/>
    </xf>
    <xf numFmtId="0" fontId="20" fillId="0" borderId="0" xfId="0" applyFont="1" applyAlignment="1"/>
    <xf numFmtId="2" fontId="0" fillId="0" borderId="14" xfId="0" applyNumberFormat="1" applyBorder="1" applyAlignment="1">
      <alignment horizontal="center" vertical="center"/>
    </xf>
    <xf numFmtId="2" fontId="9" fillId="2" borderId="14" xfId="0" applyNumberFormat="1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9" xfId="0" applyFont="1" applyBorder="1" applyAlignment="1">
      <alignment horizontal="left"/>
    </xf>
    <xf numFmtId="0" fontId="22" fillId="0" borderId="9" xfId="0" applyFont="1" applyBorder="1" applyAlignment="1">
      <alignment horizontal="center"/>
    </xf>
    <xf numFmtId="0" fontId="13" fillId="0" borderId="9" xfId="0" applyNumberFormat="1" applyFont="1" applyBorder="1" applyAlignment="1">
      <alignment horizontal="center"/>
    </xf>
    <xf numFmtId="0" fontId="22" fillId="0" borderId="9" xfId="0" applyFont="1" applyBorder="1"/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/>
    </xf>
    <xf numFmtId="0" fontId="13" fillId="0" borderId="0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9" fontId="10" fillId="0" borderId="1" xfId="0" applyNumberFormat="1" applyFont="1" applyBorder="1" applyAlignment="1"/>
    <xf numFmtId="49" fontId="11" fillId="0" borderId="9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49" fontId="11" fillId="0" borderId="16" xfId="0" applyNumberFormat="1" applyFont="1" applyBorder="1" applyAlignment="1">
      <alignment horizontal="center"/>
    </xf>
    <xf numFmtId="0" fontId="11" fillId="0" borderId="16" xfId="0" applyFont="1" applyBorder="1"/>
    <xf numFmtId="2" fontId="9" fillId="0" borderId="23" xfId="0" applyNumberFormat="1" applyFont="1" applyBorder="1" applyAlignment="1">
      <alignment horizontal="center"/>
    </xf>
    <xf numFmtId="0" fontId="13" fillId="0" borderId="22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0" fillId="0" borderId="1" xfId="0" applyFont="1" applyBorder="1" applyAlignment="1"/>
    <xf numFmtId="167" fontId="3" fillId="0" borderId="1" xfId="0" applyNumberFormat="1" applyFont="1" applyBorder="1" applyAlignment="1"/>
    <xf numFmtId="0" fontId="9" fillId="4" borderId="14" xfId="0" applyFont="1" applyFill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22" fillId="0" borderId="9" xfId="0" applyNumberFormat="1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4" borderId="22" xfId="0" applyFont="1" applyFill="1" applyBorder="1" applyAlignment="1">
      <alignment horizontal="center"/>
    </xf>
    <xf numFmtId="1" fontId="22" fillId="0" borderId="9" xfId="0" applyNumberFormat="1" applyFont="1" applyBorder="1" applyAlignment="1">
      <alignment horizontal="center"/>
    </xf>
    <xf numFmtId="0" fontId="9" fillId="4" borderId="14" xfId="0" applyFont="1" applyFill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wrapText="1"/>
    </xf>
    <xf numFmtId="1" fontId="3" fillId="0" borderId="9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49" fontId="22" fillId="0" borderId="9" xfId="0" applyNumberFormat="1" applyFont="1" applyBorder="1" applyAlignment="1">
      <alignment horizontal="center"/>
    </xf>
    <xf numFmtId="0" fontId="0" fillId="0" borderId="16" xfId="0" applyFont="1" applyFill="1" applyBorder="1" applyAlignment="1">
      <alignment horizontal="center" vertical="center"/>
    </xf>
    <xf numFmtId="0" fontId="24" fillId="0" borderId="0" xfId="0" applyFont="1" applyAlignment="1"/>
    <xf numFmtId="0" fontId="0" fillId="0" borderId="0" xfId="0" applyNumberFormat="1" applyAlignment="1">
      <alignment horizontal="center"/>
    </xf>
    <xf numFmtId="0" fontId="25" fillId="0" borderId="0" xfId="0" applyFont="1" applyAlignment="1">
      <alignment wrapText="1"/>
    </xf>
    <xf numFmtId="0" fontId="0" fillId="0" borderId="0" xfId="0" applyNumberFormat="1"/>
    <xf numFmtId="0" fontId="25" fillId="0" borderId="1" xfId="0" applyFont="1" applyBorder="1" applyAlignment="1">
      <alignment wrapText="1"/>
    </xf>
    <xf numFmtId="49" fontId="11" fillId="0" borderId="7" xfId="0" applyNumberFormat="1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0" fillId="0" borderId="28" xfId="0" applyFont="1" applyFill="1" applyBorder="1" applyAlignment="1">
      <alignment horizontal="center" vertical="center"/>
    </xf>
    <xf numFmtId="0" fontId="9" fillId="0" borderId="28" xfId="0" applyFont="1" applyBorder="1"/>
    <xf numFmtId="49" fontId="11" fillId="0" borderId="28" xfId="0" applyNumberFormat="1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1" fillId="0" borderId="28" xfId="0" applyFont="1" applyBorder="1"/>
    <xf numFmtId="0" fontId="27" fillId="0" borderId="27" xfId="0" applyFont="1" applyBorder="1" applyAlignment="1">
      <alignment horizontal="center"/>
    </xf>
    <xf numFmtId="49" fontId="11" fillId="0" borderId="0" xfId="0" applyNumberFormat="1" applyFont="1" applyBorder="1" applyAlignment="1">
      <alignment horizontal="center"/>
    </xf>
    <xf numFmtId="0" fontId="11" fillId="0" borderId="0" xfId="0" applyFont="1" applyBorder="1"/>
    <xf numFmtId="169" fontId="0" fillId="0" borderId="0" xfId="0" applyNumberFormat="1" applyAlignment="1">
      <alignment horizontal="center" vertical="center"/>
    </xf>
    <xf numFmtId="0" fontId="9" fillId="0" borderId="9" xfId="0" applyFont="1" applyBorder="1" applyAlignment="1">
      <alignment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28" fillId="0" borderId="27" xfId="0" applyFont="1" applyBorder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/>
    <xf numFmtId="0" fontId="29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1" xfId="0" applyFont="1" applyBorder="1"/>
    <xf numFmtId="0" fontId="29" fillId="0" borderId="1" xfId="0" applyFont="1" applyBorder="1"/>
    <xf numFmtId="0" fontId="28" fillId="0" borderId="1" xfId="0" applyFont="1" applyBorder="1"/>
    <xf numFmtId="0" fontId="3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166" fontId="27" fillId="0" borderId="16" xfId="0" applyNumberFormat="1" applyFont="1" applyBorder="1" applyAlignment="1">
      <alignment horizontal="center" vertical="center"/>
    </xf>
    <xf numFmtId="0" fontId="29" fillId="4" borderId="16" xfId="0" applyFont="1" applyFill="1" applyBorder="1" applyAlignment="1">
      <alignment horizontal="center" vertical="center"/>
    </xf>
    <xf numFmtId="0" fontId="27" fillId="0" borderId="16" xfId="0" applyNumberFormat="1" applyFont="1" applyBorder="1" applyAlignment="1">
      <alignment horizontal="center" vertical="center"/>
    </xf>
    <xf numFmtId="2" fontId="27" fillId="0" borderId="16" xfId="0" applyNumberFormat="1" applyFont="1" applyBorder="1" applyAlignment="1">
      <alignment horizontal="center" vertical="center"/>
    </xf>
    <xf numFmtId="168" fontId="27" fillId="0" borderId="16" xfId="0" applyNumberFormat="1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166" fontId="27" fillId="0" borderId="7" xfId="0" applyNumberFormat="1" applyFont="1" applyBorder="1" applyAlignment="1">
      <alignment horizontal="center" vertical="center"/>
    </xf>
    <xf numFmtId="0" fontId="29" fillId="4" borderId="8" xfId="0" applyFont="1" applyFill="1" applyBorder="1" applyAlignment="1">
      <alignment horizontal="center" vertical="center"/>
    </xf>
    <xf numFmtId="2" fontId="27" fillId="0" borderId="8" xfId="0" applyNumberFormat="1" applyFont="1" applyBorder="1" applyAlignment="1">
      <alignment horizontal="center" vertical="center"/>
    </xf>
    <xf numFmtId="168" fontId="27" fillId="0" borderId="8" xfId="0" applyNumberFormat="1" applyFont="1" applyBorder="1" applyAlignment="1">
      <alignment horizontal="center" vertical="center"/>
    </xf>
    <xf numFmtId="0" fontId="27" fillId="0" borderId="8" xfId="0" applyNumberFormat="1" applyFont="1" applyBorder="1" applyAlignment="1">
      <alignment horizontal="center" vertical="center"/>
    </xf>
    <xf numFmtId="0" fontId="27" fillId="0" borderId="9" xfId="0" applyFont="1" applyBorder="1" applyAlignment="1">
      <alignment horizontal="center"/>
    </xf>
    <xf numFmtId="0" fontId="28" fillId="0" borderId="9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14" fontId="3" fillId="0" borderId="0" xfId="0" applyNumberFormat="1" applyFont="1" applyBorder="1" applyAlignment="1"/>
    <xf numFmtId="0" fontId="0" fillId="0" borderId="14" xfId="0" applyBorder="1" applyAlignment="1">
      <alignment horizontal="center" vertical="center"/>
    </xf>
    <xf numFmtId="0" fontId="0" fillId="0" borderId="7" xfId="0" applyBorder="1"/>
    <xf numFmtId="0" fontId="9" fillId="0" borderId="15" xfId="0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0" fontId="11" fillId="0" borderId="7" xfId="0" applyFont="1" applyBorder="1" applyAlignment="1">
      <alignment vertical="center" wrapText="1"/>
    </xf>
    <xf numFmtId="168" fontId="0" fillId="0" borderId="7" xfId="0" applyNumberFormat="1" applyBorder="1" applyAlignment="1">
      <alignment horizontal="center"/>
    </xf>
    <xf numFmtId="0" fontId="9" fillId="0" borderId="7" xfId="0" applyFont="1" applyBorder="1" applyAlignment="1">
      <alignment vertical="center" wrapText="1"/>
    </xf>
    <xf numFmtId="0" fontId="9" fillId="0" borderId="8" xfId="0" applyNumberFormat="1" applyFont="1" applyBorder="1" applyAlignment="1">
      <alignment horizontal="center" vertical="center"/>
    </xf>
    <xf numFmtId="166" fontId="24" fillId="0" borderId="8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1" fillId="0" borderId="12" xfId="0" applyFont="1" applyBorder="1" applyAlignment="1">
      <alignment vertical="center" wrapText="1"/>
    </xf>
    <xf numFmtId="2" fontId="3" fillId="0" borderId="30" xfId="0" applyNumberFormat="1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/>
    </xf>
    <xf numFmtId="2" fontId="3" fillId="0" borderId="32" xfId="0" applyNumberFormat="1" applyFont="1" applyBorder="1" applyAlignment="1">
      <alignment horizontal="center"/>
    </xf>
    <xf numFmtId="2" fontId="3" fillId="0" borderId="26" xfId="0" applyNumberFormat="1" applyFont="1" applyBorder="1" applyAlignment="1">
      <alignment horizontal="center"/>
    </xf>
    <xf numFmtId="2" fontId="9" fillId="0" borderId="25" xfId="0" applyNumberFormat="1" applyFont="1" applyBorder="1" applyAlignment="1">
      <alignment horizontal="center"/>
    </xf>
    <xf numFmtId="0" fontId="15" fillId="0" borderId="0" xfId="0" applyFont="1" applyAlignment="1"/>
    <xf numFmtId="2" fontId="3" fillId="0" borderId="31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0" fillId="0" borderId="15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/>
    </xf>
    <xf numFmtId="0" fontId="32" fillId="0" borderId="0" xfId="0" applyFont="1" applyBorder="1" applyAlignment="1"/>
    <xf numFmtId="0" fontId="31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14" fontId="3" fillId="0" borderId="0" xfId="0" applyNumberFormat="1" applyFont="1" applyAlignment="1">
      <alignment horizontal="right"/>
    </xf>
    <xf numFmtId="169" fontId="10" fillId="0" borderId="1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168" fontId="27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14" fontId="3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169" fontId="10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9" fontId="10" fillId="0" borderId="1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19" fillId="0" borderId="11" xfId="0" applyNumberFormat="1" applyFont="1" applyBorder="1" applyAlignment="1">
      <alignment horizontal="center"/>
    </xf>
    <xf numFmtId="167" fontId="19" fillId="0" borderId="12" xfId="0" applyNumberFormat="1" applyFont="1" applyBorder="1" applyAlignment="1">
      <alignment horizontal="center"/>
    </xf>
    <xf numFmtId="167" fontId="19" fillId="0" borderId="20" xfId="0" applyNumberFormat="1" applyFont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167" fontId="19" fillId="0" borderId="13" xfId="0" applyNumberFormat="1" applyFont="1" applyBorder="1" applyAlignment="1">
      <alignment horizontal="center"/>
    </xf>
    <xf numFmtId="167" fontId="19" fillId="0" borderId="3" xfId="0" applyNumberFormat="1" applyFont="1" applyBorder="1" applyAlignment="1">
      <alignment horizontal="center"/>
    </xf>
    <xf numFmtId="0" fontId="10" fillId="0" borderId="2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168" fontId="27" fillId="0" borderId="27" xfId="0" applyNumberFormat="1" applyFont="1" applyBorder="1" applyAlignment="1">
      <alignment horizontal="center" vertical="center"/>
    </xf>
    <xf numFmtId="168" fontId="27" fillId="0" borderId="0" xfId="0" applyNumberFormat="1" applyFont="1" applyBorder="1" applyAlignment="1">
      <alignment horizontal="center" vertical="center"/>
    </xf>
    <xf numFmtId="168" fontId="27" fillId="0" borderId="15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0" fillId="0" borderId="24" xfId="0" applyNumberForma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9" fillId="0" borderId="2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6" fillId="0" borderId="0" xfId="0" applyFont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3" fillId="0" borderId="8" xfId="0" applyFont="1" applyBorder="1"/>
    <xf numFmtId="166" fontId="11" fillId="0" borderId="8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3" fillId="0" borderId="8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34" fillId="0" borderId="8" xfId="0" applyFont="1" applyBorder="1" applyAlignment="1">
      <alignment horizontal="center" vertical="center"/>
    </xf>
    <xf numFmtId="0" fontId="9" fillId="0" borderId="10" xfId="0" applyFont="1" applyBorder="1"/>
    <xf numFmtId="49" fontId="9" fillId="0" borderId="10" xfId="0" applyNumberFormat="1" applyFont="1" applyBorder="1" applyAlignment="1">
      <alignment horizontal="center"/>
    </xf>
    <xf numFmtId="166" fontId="0" fillId="0" borderId="10" xfId="0" applyNumberFormat="1" applyBorder="1" applyAlignment="1">
      <alignment horizontal="center" vertical="center"/>
    </xf>
    <xf numFmtId="166" fontId="3" fillId="0" borderId="10" xfId="0" applyNumberFormat="1" applyFont="1" applyBorder="1" applyAlignment="1">
      <alignment horizontal="center" vertical="center"/>
    </xf>
    <xf numFmtId="166" fontId="12" fillId="0" borderId="0" xfId="0" applyNumberFormat="1" applyFont="1"/>
    <xf numFmtId="0" fontId="33" fillId="0" borderId="8" xfId="0" applyFont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14" fontId="3" fillId="0" borderId="16" xfId="0" applyNumberFormat="1" applyFont="1" applyBorder="1" applyAlignment="1"/>
    <xf numFmtId="164" fontId="9" fillId="0" borderId="8" xfId="0" applyNumberFormat="1" applyFont="1" applyBorder="1" applyAlignment="1">
      <alignment horizontal="center"/>
    </xf>
    <xf numFmtId="0" fontId="33" fillId="0" borderId="8" xfId="0" applyFont="1" applyBorder="1" applyAlignment="1">
      <alignment vertical="center"/>
    </xf>
    <xf numFmtId="0" fontId="34" fillId="0" borderId="10" xfId="0" applyFont="1" applyBorder="1" applyAlignment="1">
      <alignment horizontal="center" vertical="center"/>
    </xf>
    <xf numFmtId="166" fontId="11" fillId="0" borderId="8" xfId="0" applyNumberFormat="1" applyFont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3" fillId="0" borderId="7" xfId="0" applyFont="1" applyBorder="1" applyAlignment="1"/>
    <xf numFmtId="0" fontId="7" fillId="0" borderId="7" xfId="0" applyFont="1" applyBorder="1" applyAlignment="1"/>
    <xf numFmtId="0" fontId="8" fillId="0" borderId="7" xfId="0" applyFont="1" applyBorder="1" applyAlignment="1"/>
    <xf numFmtId="168" fontId="9" fillId="0" borderId="7" xfId="0" applyNumberFormat="1" applyFont="1" applyBorder="1" applyAlignment="1">
      <alignment horizontal="center" vertical="center"/>
    </xf>
    <xf numFmtId="168" fontId="0" fillId="0" borderId="7" xfId="0" applyNumberForma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/>
    </xf>
    <xf numFmtId="168" fontId="11" fillId="0" borderId="8" xfId="0" applyNumberFormat="1" applyFont="1" applyBorder="1" applyAlignment="1">
      <alignment horizontal="center"/>
    </xf>
    <xf numFmtId="168" fontId="10" fillId="0" borderId="8" xfId="0" applyNumberFormat="1" applyFont="1" applyBorder="1" applyAlignment="1">
      <alignment horizontal="center" vertical="center"/>
    </xf>
    <xf numFmtId="167" fontId="9" fillId="0" borderId="7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49" fontId="9" fillId="0" borderId="15" xfId="0" applyNumberFormat="1" applyFon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168" fontId="9" fillId="0" borderId="15" xfId="0" applyNumberFormat="1" applyFont="1" applyBorder="1" applyAlignment="1">
      <alignment horizontal="center"/>
    </xf>
    <xf numFmtId="168" fontId="9" fillId="0" borderId="0" xfId="0" applyNumberFormat="1" applyFont="1" applyBorder="1" applyAlignment="1">
      <alignment horizontal="center"/>
    </xf>
    <xf numFmtId="0" fontId="11" fillId="2" borderId="14" xfId="0" applyNumberFormat="1" applyFont="1" applyFill="1" applyBorder="1" applyAlignment="1">
      <alignment horizontal="center" vertical="center"/>
    </xf>
    <xf numFmtId="49" fontId="13" fillId="0" borderId="1" xfId="0" applyNumberFormat="1" applyFont="1" applyBorder="1" applyAlignment="1"/>
    <xf numFmtId="49" fontId="13" fillId="0" borderId="1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11" fillId="2" borderId="22" xfId="0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2" fontId="3" fillId="0" borderId="23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/>
    <xf numFmtId="169" fontId="18" fillId="0" borderId="1" xfId="0" applyNumberFormat="1" applyFont="1" applyBorder="1" applyAlignment="1">
      <alignment horizontal="right"/>
    </xf>
    <xf numFmtId="1" fontId="22" fillId="0" borderId="0" xfId="0" applyNumberFormat="1" applyFont="1" applyBorder="1" applyAlignment="1">
      <alignment horizontal="center"/>
    </xf>
    <xf numFmtId="49" fontId="22" fillId="0" borderId="0" xfId="0" applyNumberFormat="1" applyFont="1" applyBorder="1" applyAlignment="1">
      <alignment horizontal="center"/>
    </xf>
    <xf numFmtId="2" fontId="9" fillId="2" borderId="23" xfId="0" applyNumberFormat="1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168" fontId="31" fillId="0" borderId="27" xfId="0" applyNumberFormat="1" applyFont="1" applyBorder="1" applyAlignment="1">
      <alignment horizontal="center" vertical="center"/>
    </xf>
    <xf numFmtId="168" fontId="31" fillId="0" borderId="0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168" fontId="31" fillId="0" borderId="15" xfId="0" applyNumberFormat="1" applyFont="1" applyBorder="1" applyAlignment="1">
      <alignment horizontal="center" vertical="center"/>
    </xf>
    <xf numFmtId="0" fontId="9" fillId="0" borderId="28" xfId="0" applyFont="1" applyBorder="1" applyAlignment="1">
      <alignment vertical="center"/>
    </xf>
    <xf numFmtId="49" fontId="11" fillId="0" borderId="28" xfId="0" applyNumberFormat="1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1" fillId="0" borderId="28" xfId="0" applyFont="1" applyBorder="1" applyAlignment="1">
      <alignment vertical="center"/>
    </xf>
    <xf numFmtId="0" fontId="11" fillId="0" borderId="28" xfId="0" applyFont="1" applyBorder="1" applyAlignment="1">
      <alignment vertical="center" wrapText="1"/>
    </xf>
    <xf numFmtId="0" fontId="27" fillId="0" borderId="27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11" fillId="0" borderId="9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27" fillId="0" borderId="16" xfId="0" applyFont="1" applyBorder="1" applyAlignment="1">
      <alignment horizontal="center" vertical="center"/>
    </xf>
    <xf numFmtId="2" fontId="35" fillId="0" borderId="0" xfId="0" applyNumberFormat="1" applyFont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2" fontId="27" fillId="0" borderId="0" xfId="0" applyNumberFormat="1" applyFont="1" applyFill="1" applyBorder="1" applyAlignment="1">
      <alignment horizontal="center"/>
    </xf>
    <xf numFmtId="168" fontId="27" fillId="0" borderId="0" xfId="0" applyNumberFormat="1" applyFont="1" applyFill="1" applyBorder="1" applyAlignment="1">
      <alignment horizontal="center" vertical="center"/>
    </xf>
    <xf numFmtId="2" fontId="27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70;&#1083;&#1080;&#1103;/Desktop/&#1084;&#1086;&#1080;%20&#1076;&#1086;&#1082;&#1091;&#1084;&#1077;&#1085;&#1090;&#1099;/&#1057;&#1086;&#1088;&#1077;&#1074;&#1085;&#1086;&#1074;&#1072;&#1085;&#1080;&#1103;/2015/3%20&#1057;&#1047;&#1060;&#1054;-2015/&#1055;&#1088;&#1086;&#1090;&#1086;&#1082;&#1086;&#1083;%20&#1057;&#1047;&#1060;&#1054;%20&#1080;%20&#1086;&#1073;&#1083;.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ряды"/>
      <sheetName val="Ж60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высота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5-ти б"/>
      <sheetName val=" 7-и б"/>
      <sheetName val="2 сп"/>
      <sheetName val="2 сп м"/>
      <sheetName val="ходьба"/>
      <sheetName val="эст.ж"/>
      <sheetName val="эст.м"/>
      <sheetName val="финалы"/>
      <sheetName val="команды"/>
      <sheetName val="виды мног."/>
      <sheetName val="мног."/>
      <sheetName val="шест, выс. мн."/>
    </sheetNames>
    <sheetDataSet>
      <sheetData sheetId="0">
        <row r="3">
          <cell r="D3" t="str">
            <v>кмс</v>
          </cell>
          <cell r="E3" t="str">
            <v>1р</v>
          </cell>
          <cell r="F3" t="str">
            <v>2р</v>
          </cell>
          <cell r="G3" t="str">
            <v>3р</v>
          </cell>
          <cell r="H3" t="str">
            <v>1юр</v>
          </cell>
          <cell r="I3" t="str">
            <v>2юр</v>
          </cell>
          <cell r="J3" t="str">
            <v>3юр</v>
          </cell>
        </row>
        <row r="30">
          <cell r="D30">
            <v>9.0740740740740734E-5</v>
          </cell>
          <cell r="E30">
            <v>9.5370370370370376E-5</v>
          </cell>
          <cell r="F30">
            <v>1E-4</v>
          </cell>
          <cell r="G30">
            <v>1.0578703703703705E-4</v>
          </cell>
          <cell r="H30">
            <v>1.1157407407407409E-4</v>
          </cell>
          <cell r="I30">
            <v>1.1736111111111112E-4</v>
          </cell>
          <cell r="J30">
            <v>1.2430555555555554E-4</v>
          </cell>
        </row>
        <row r="31">
          <cell r="D31">
            <v>2.9560185185185185E-4</v>
          </cell>
          <cell r="E31">
            <v>3.1296296296296297E-4</v>
          </cell>
          <cell r="F31">
            <v>3.3263888888888888E-4</v>
          </cell>
          <cell r="G31">
            <v>3.6157407407407405E-4</v>
          </cell>
          <cell r="H31">
            <v>3.8472222222222228E-4</v>
          </cell>
          <cell r="I31">
            <v>4.0787037037037045E-4</v>
          </cell>
          <cell r="J31">
            <v>4.3101851851851851E-4</v>
          </cell>
        </row>
        <row r="32">
          <cell r="D32">
            <v>6.7303240740740735E-4</v>
          </cell>
          <cell r="E32">
            <v>7.193287037037038E-4</v>
          </cell>
          <cell r="F32">
            <v>7.6562499999999992E-4</v>
          </cell>
          <cell r="G32">
            <v>8.2349537037037037E-4</v>
          </cell>
          <cell r="H32">
            <v>8.9293981481481483E-4</v>
          </cell>
          <cell r="I32">
            <v>9.6238425925925918E-4</v>
          </cell>
          <cell r="J32">
            <v>1.0318287037037036E-3</v>
          </cell>
        </row>
        <row r="33">
          <cell r="D33">
            <v>1.5758101851851851E-3</v>
          </cell>
          <cell r="E33">
            <v>1.6915509259259256E-3</v>
          </cell>
          <cell r="F33">
            <v>1.8072916666666669E-3</v>
          </cell>
          <cell r="G33">
            <v>1.9346064814814814E-3</v>
          </cell>
          <cell r="H33">
            <v>2.1082175925925925E-3</v>
          </cell>
          <cell r="I33">
            <v>2.2818287037037034E-3</v>
          </cell>
          <cell r="J33">
            <v>2.4554398148148148E-3</v>
          </cell>
        </row>
        <row r="34">
          <cell r="D34">
            <v>3.2087962962962964E-3</v>
          </cell>
          <cell r="E34">
            <v>3.4402777777777778E-3</v>
          </cell>
          <cell r="F34">
            <v>3.6717592592592596E-3</v>
          </cell>
          <cell r="G34">
            <v>3.9611111111111106E-3</v>
          </cell>
          <cell r="H34">
            <v>4.2504629629629628E-3</v>
          </cell>
          <cell r="I34">
            <v>4.4819444444444438E-3</v>
          </cell>
          <cell r="J34">
            <v>5.0027777777777779E-3</v>
          </cell>
        </row>
        <row r="35">
          <cell r="D35">
            <v>6.9125000000000011E-3</v>
          </cell>
          <cell r="E35">
            <v>7.4333333333333335E-3</v>
          </cell>
          <cell r="F35">
            <v>7.9888888888888891E-3</v>
          </cell>
          <cell r="G35">
            <v>8.7180555555555553E-3</v>
          </cell>
          <cell r="H35">
            <v>9.4125000000000007E-3</v>
          </cell>
          <cell r="I35">
            <v>1.0106944444444444E-2</v>
          </cell>
          <cell r="J35">
            <v>1.1148611111111109E-2</v>
          </cell>
        </row>
        <row r="36">
          <cell r="D36">
            <v>1.1822916666666668E-3</v>
          </cell>
          <cell r="E36">
            <v>1.2517361111111112E-3</v>
          </cell>
          <cell r="F36">
            <v>1.3327546296296297E-3</v>
          </cell>
          <cell r="G36">
            <v>1.4484953703703706E-3</v>
          </cell>
          <cell r="H36">
            <v>1.5410879629629631E-3</v>
          </cell>
          <cell r="I36">
            <v>1.6336805555555555E-3</v>
          </cell>
          <cell r="J36">
            <v>1.726273148148148E-3</v>
          </cell>
        </row>
        <row r="38">
          <cell r="D38">
            <v>1E-4</v>
          </cell>
          <cell r="E38">
            <v>1.0694444444444445E-4</v>
          </cell>
          <cell r="F38">
            <v>1.1620370370370369E-4</v>
          </cell>
          <cell r="G38">
            <v>1.2546296296296296E-4</v>
          </cell>
          <cell r="H38">
            <v>1.3472222222222222E-4</v>
          </cell>
          <cell r="I38">
            <v>1.4398148148148145E-4</v>
          </cell>
        </row>
        <row r="41">
          <cell r="D41">
            <v>1.75</v>
          </cell>
          <cell r="E41">
            <v>1.65</v>
          </cell>
          <cell r="F41">
            <v>1.5</v>
          </cell>
          <cell r="G41">
            <v>1.4</v>
          </cell>
          <cell r="H41">
            <v>1.3</v>
          </cell>
          <cell r="I41">
            <v>1.2</v>
          </cell>
          <cell r="J41">
            <v>1.1000000000000001</v>
          </cell>
        </row>
        <row r="42">
          <cell r="D42">
            <v>6</v>
          </cell>
          <cell r="E42">
            <v>5.6</v>
          </cell>
          <cell r="F42">
            <v>5.2</v>
          </cell>
          <cell r="G42">
            <v>4.7</v>
          </cell>
          <cell r="H42">
            <v>4.3</v>
          </cell>
          <cell r="I42">
            <v>4</v>
          </cell>
          <cell r="J42">
            <v>3.6</v>
          </cell>
        </row>
        <row r="43">
          <cell r="D43">
            <v>12.9</v>
          </cell>
          <cell r="E43">
            <v>12.1</v>
          </cell>
          <cell r="F43">
            <v>11.3</v>
          </cell>
          <cell r="G43">
            <v>10.5</v>
          </cell>
          <cell r="H43">
            <v>10</v>
          </cell>
          <cell r="I43">
            <v>9.5</v>
          </cell>
          <cell r="J43">
            <v>9</v>
          </cell>
        </row>
        <row r="44">
          <cell r="D44">
            <v>3.5</v>
          </cell>
          <cell r="E44">
            <v>3</v>
          </cell>
          <cell r="F44">
            <v>2.8</v>
          </cell>
          <cell r="G44">
            <v>2.4</v>
          </cell>
          <cell r="H44">
            <v>2.2000000000000002</v>
          </cell>
          <cell r="I44">
            <v>2</v>
          </cell>
          <cell r="J44">
            <v>1.8</v>
          </cell>
        </row>
        <row r="49">
          <cell r="D49">
            <v>14</v>
          </cell>
          <cell r="E49">
            <v>12</v>
          </cell>
          <cell r="F49">
            <v>10</v>
          </cell>
          <cell r="G49">
            <v>8.5</v>
          </cell>
          <cell r="H49">
            <v>7.5</v>
          </cell>
          <cell r="I49">
            <v>6.5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</row>
        <row r="3">
          <cell r="B3">
            <v>684</v>
          </cell>
          <cell r="C3" t="str">
            <v>Сундуков Семен</v>
          </cell>
          <cell r="D3" t="str">
            <v>28.07.1995</v>
          </cell>
          <cell r="E3" t="str">
            <v>КМС</v>
          </cell>
          <cell r="F3" t="str">
            <v>Ярославская</v>
          </cell>
          <cell r="G3" t="str">
            <v>Ярославль, ГОБУ ЯО СДЮСШОР</v>
          </cell>
          <cell r="H3" t="str">
            <v>Филинова С.К.</v>
          </cell>
        </row>
        <row r="4">
          <cell r="B4">
            <v>634</v>
          </cell>
          <cell r="C4" t="str">
            <v>Казанов Юрий</v>
          </cell>
          <cell r="D4" t="str">
            <v>13.07.1998</v>
          </cell>
          <cell r="E4" t="str">
            <v>2р</v>
          </cell>
          <cell r="F4" t="str">
            <v>Ярославская</v>
          </cell>
          <cell r="G4" t="str">
            <v>Ярославль, ГОБУ ЯО СДЮСШОР</v>
          </cell>
          <cell r="H4" t="str">
            <v>Филинова С.К.</v>
          </cell>
        </row>
        <row r="5">
          <cell r="B5">
            <v>636</v>
          </cell>
          <cell r="C5" t="str">
            <v>Коновалов Александр</v>
          </cell>
          <cell r="D5" t="str">
            <v>03.08.1997</v>
          </cell>
          <cell r="E5" t="str">
            <v>1р</v>
          </cell>
          <cell r="F5" t="str">
            <v>Ярославская</v>
          </cell>
          <cell r="G5" t="str">
            <v>Ярославль, ГОБУ ЯО СДЮСШОР</v>
          </cell>
          <cell r="H5" t="str">
            <v>Филинова С.К.</v>
          </cell>
        </row>
        <row r="6">
          <cell r="B6">
            <v>687</v>
          </cell>
          <cell r="C6" t="str">
            <v>Самошников Даниил</v>
          </cell>
          <cell r="D6" t="str">
            <v>17.10.1996</v>
          </cell>
          <cell r="E6" t="str">
            <v>2р</v>
          </cell>
          <cell r="F6" t="str">
            <v>Ярославская</v>
          </cell>
          <cell r="G6" t="str">
            <v>Ярославль, ГОБУ ЯО СДЮСШОР</v>
          </cell>
          <cell r="H6" t="str">
            <v>Филинова С.К.</v>
          </cell>
        </row>
        <row r="7">
          <cell r="B7">
            <v>678</v>
          </cell>
          <cell r="C7" t="str">
            <v>Шашин Сергей</v>
          </cell>
          <cell r="D7" t="str">
            <v>29.03.1999</v>
          </cell>
          <cell r="E7" t="str">
            <v>2р</v>
          </cell>
          <cell r="F7" t="str">
            <v>Ярославская</v>
          </cell>
          <cell r="G7" t="str">
            <v>Ярославль, ГОБУ ЯО СДЮСШОР</v>
          </cell>
          <cell r="H7" t="str">
            <v>Филинова С.К.</v>
          </cell>
        </row>
        <row r="8">
          <cell r="B8">
            <v>787</v>
          </cell>
          <cell r="C8" t="str">
            <v>Сакмин Александр</v>
          </cell>
          <cell r="D8" t="str">
            <v>29.09.1995</v>
          </cell>
          <cell r="E8" t="str">
            <v>1р</v>
          </cell>
          <cell r="F8" t="str">
            <v>Ярославская</v>
          </cell>
          <cell r="G8" t="str">
            <v>Ярославль, ГОБУ ЯО СДЮСШОР</v>
          </cell>
          <cell r="H8" t="str">
            <v>Клейменов А.Н.</v>
          </cell>
        </row>
        <row r="9">
          <cell r="B9">
            <v>600</v>
          </cell>
          <cell r="C9" t="str">
            <v>Погодин Артем</v>
          </cell>
          <cell r="D9" t="str">
            <v>03.11.1995</v>
          </cell>
          <cell r="E9" t="str">
            <v>КМС</v>
          </cell>
          <cell r="F9" t="str">
            <v>Ярославская</v>
          </cell>
          <cell r="G9" t="str">
            <v>Ярославль, ГОБУ ЯО СДЮСШОР</v>
          </cell>
          <cell r="H9" t="str">
            <v>Бабашкин В.М.</v>
          </cell>
        </row>
        <row r="10">
          <cell r="B10">
            <v>573</v>
          </cell>
          <cell r="C10" t="str">
            <v>Зайцев Дмитрий</v>
          </cell>
          <cell r="D10" t="str">
            <v>28.05.1999</v>
          </cell>
          <cell r="E10" t="str">
            <v>2р</v>
          </cell>
          <cell r="F10" t="str">
            <v>Ярославская</v>
          </cell>
          <cell r="G10" t="str">
            <v>Ярославль, ГОБУ ЯО СДЮСШОР</v>
          </cell>
          <cell r="H10" t="str">
            <v>Бабашкин В.М., Белоусова М.Н.</v>
          </cell>
        </row>
        <row r="11">
          <cell r="B11">
            <v>570</v>
          </cell>
          <cell r="C11" t="str">
            <v>Тарасов Егор</v>
          </cell>
          <cell r="D11" t="str">
            <v>17.07.2000</v>
          </cell>
          <cell r="E11" t="str">
            <v>2р</v>
          </cell>
          <cell r="F11" t="str">
            <v>Ярославская</v>
          </cell>
          <cell r="G11" t="str">
            <v>Ярославль, ГОБУ ЯО СДЮСШОР</v>
          </cell>
          <cell r="H11" t="str">
            <v>Бабашкин В.М., Белоусова М.Н.</v>
          </cell>
        </row>
        <row r="12">
          <cell r="B12">
            <v>556</v>
          </cell>
          <cell r="C12" t="str">
            <v>Юдин Тихон</v>
          </cell>
          <cell r="D12" t="str">
            <v>02.04.2000</v>
          </cell>
          <cell r="E12" t="str">
            <v>3р</v>
          </cell>
          <cell r="F12" t="str">
            <v>Ярославская</v>
          </cell>
          <cell r="G12" t="str">
            <v>Ярославль, ГОБУ ЯО СДЮСШОР</v>
          </cell>
          <cell r="H12" t="str">
            <v>Бабашкин В.М.</v>
          </cell>
        </row>
        <row r="13">
          <cell r="B13">
            <v>723</v>
          </cell>
          <cell r="C13" t="str">
            <v>Балякаев Максим</v>
          </cell>
          <cell r="D13" t="str">
            <v>15.05.1999</v>
          </cell>
          <cell r="E13" t="str">
            <v>2р</v>
          </cell>
          <cell r="F13" t="str">
            <v>Ярославская</v>
          </cell>
          <cell r="G13" t="str">
            <v>Ярославль, ГОБУ ЯО СДЮСШОР</v>
          </cell>
          <cell r="H13" t="str">
            <v>Мелещенко А.М.</v>
          </cell>
        </row>
        <row r="14">
          <cell r="B14">
            <v>647</v>
          </cell>
          <cell r="C14" t="str">
            <v>Смелков Илья</v>
          </cell>
          <cell r="D14" t="str">
            <v>09.04.1992</v>
          </cell>
          <cell r="E14" t="str">
            <v>КМС</v>
          </cell>
          <cell r="F14" t="str">
            <v>Ярославская</v>
          </cell>
          <cell r="G14" t="str">
            <v>Ярославль, ГОБУ ЯО СДЮСШОР</v>
          </cell>
          <cell r="H14" t="str">
            <v>Нальгиев А.А., Шиловская Т.А.</v>
          </cell>
        </row>
        <row r="15">
          <cell r="B15">
            <v>633</v>
          </cell>
          <cell r="C15" t="str">
            <v>Козлов Глеб</v>
          </cell>
          <cell r="D15" t="str">
            <v>24.11.1997</v>
          </cell>
          <cell r="E15" t="str">
            <v>2р</v>
          </cell>
          <cell r="F15" t="str">
            <v>Ярославская</v>
          </cell>
          <cell r="G15" t="str">
            <v>Ярославль, ГОБУ ЯО СДЮСШОР</v>
          </cell>
          <cell r="H15" t="str">
            <v>Сотин В.В.</v>
          </cell>
        </row>
        <row r="16">
          <cell r="B16">
            <v>645</v>
          </cell>
          <cell r="C16" t="str">
            <v>Прохорычев Иван</v>
          </cell>
          <cell r="D16" t="str">
            <v>28.04.2000</v>
          </cell>
          <cell r="E16" t="str">
            <v>1ю</v>
          </cell>
          <cell r="F16" t="str">
            <v>Ярославская</v>
          </cell>
          <cell r="G16" t="str">
            <v>Ярославль, ГОБУ ЯО СДЮСШОР</v>
          </cell>
          <cell r="H16" t="str">
            <v>Нальгиев А.А., А.А.</v>
          </cell>
        </row>
        <row r="17">
          <cell r="B17">
            <v>677</v>
          </cell>
          <cell r="C17" t="str">
            <v>Аль Убед Жабер Фирас</v>
          </cell>
          <cell r="D17" t="str">
            <v>16.10.1999</v>
          </cell>
          <cell r="E17" t="str">
            <v>1ю</v>
          </cell>
          <cell r="F17" t="str">
            <v>Ярославская</v>
          </cell>
          <cell r="G17" t="str">
            <v>Ярославль, ГОБУ ЯО СДЮСШОР</v>
          </cell>
          <cell r="H17" t="str">
            <v>Кукса О.П.</v>
          </cell>
        </row>
        <row r="18">
          <cell r="B18">
            <v>770</v>
          </cell>
          <cell r="C18" t="str">
            <v>Гарусков Григорий</v>
          </cell>
          <cell r="D18" t="str">
            <v>03.08.1999</v>
          </cell>
          <cell r="E18" t="str">
            <v>3р</v>
          </cell>
          <cell r="F18" t="str">
            <v>Ярославская</v>
          </cell>
          <cell r="G18" t="str">
            <v>Ярославль, ГОБУ ЯО СДЮСШОР</v>
          </cell>
          <cell r="H18" t="str">
            <v>Кукса О.П.</v>
          </cell>
        </row>
        <row r="19">
          <cell r="B19">
            <v>771</v>
          </cell>
          <cell r="C19" t="str">
            <v>Гарусков Михаил</v>
          </cell>
          <cell r="D19" t="str">
            <v>03.08.1999</v>
          </cell>
          <cell r="E19" t="str">
            <v>3р</v>
          </cell>
          <cell r="F19" t="str">
            <v>Ярославская</v>
          </cell>
          <cell r="G19" t="str">
            <v>Ярославль, ГОБУ ЯО СДЮСШОР</v>
          </cell>
          <cell r="H19" t="str">
            <v>Кукса О.П.</v>
          </cell>
        </row>
        <row r="20">
          <cell r="B20">
            <v>768</v>
          </cell>
          <cell r="C20" t="str">
            <v>Просвирин Илья</v>
          </cell>
          <cell r="D20" t="str">
            <v>28.02.1995</v>
          </cell>
          <cell r="E20" t="str">
            <v>КМС</v>
          </cell>
          <cell r="F20" t="str">
            <v>Ярославская</v>
          </cell>
          <cell r="G20" t="str">
            <v>Ярославль, ГОБУ ЯО СДЮСШОР</v>
          </cell>
          <cell r="H20" t="str">
            <v>Руденко В.Г., Огвоздина Т.В.</v>
          </cell>
        </row>
        <row r="21">
          <cell r="B21">
            <v>767</v>
          </cell>
          <cell r="C21" t="str">
            <v>Пинтусов Виктор</v>
          </cell>
          <cell r="D21" t="str">
            <v>07.02.2000</v>
          </cell>
          <cell r="E21" t="str">
            <v>2р</v>
          </cell>
          <cell r="F21" t="str">
            <v>Ярославская</v>
          </cell>
          <cell r="G21" t="str">
            <v>Ярославль, ГОБУ ЯО СДЮСШОР</v>
          </cell>
          <cell r="H21" t="str">
            <v>Руденко В.Г., Огвоздина Т.В.</v>
          </cell>
        </row>
        <row r="22">
          <cell r="B22">
            <v>744</v>
          </cell>
          <cell r="C22" t="str">
            <v>Дееев Богдан</v>
          </cell>
          <cell r="D22" t="str">
            <v>08.07.1999</v>
          </cell>
          <cell r="E22" t="str">
            <v>2р</v>
          </cell>
          <cell r="F22" t="str">
            <v>Ярославская</v>
          </cell>
          <cell r="G22" t="str">
            <v>Ярославль, ГОБУ ЯО СДЮСШОР</v>
          </cell>
          <cell r="H22" t="str">
            <v>Руденко В.Г., Огвоздина Т.В.</v>
          </cell>
        </row>
        <row r="23">
          <cell r="B23">
            <v>676</v>
          </cell>
          <cell r="C23" t="str">
            <v>Аверкин Антон</v>
          </cell>
          <cell r="D23" t="str">
            <v>23.03.1996</v>
          </cell>
          <cell r="E23" t="str">
            <v>2р</v>
          </cell>
          <cell r="F23" t="str">
            <v>Ярославская</v>
          </cell>
          <cell r="G23" t="str">
            <v>Ярославль, ГОБУ ЯО СДЮСШОР</v>
          </cell>
          <cell r="H23" t="str">
            <v xml:space="preserve">Руденко В.Г. </v>
          </cell>
        </row>
        <row r="24">
          <cell r="B24">
            <v>679</v>
          </cell>
          <cell r="C24" t="str">
            <v>Церковный Владислав</v>
          </cell>
          <cell r="D24" t="str">
            <v>04.12.1995</v>
          </cell>
          <cell r="E24" t="str">
            <v>КМС</v>
          </cell>
          <cell r="F24" t="str">
            <v>Ярославская</v>
          </cell>
          <cell r="G24" t="str">
            <v>Ярославль, ГОБУ ЯО СДЮСШОР</v>
          </cell>
          <cell r="H24" t="str">
            <v>Скулябин А.Б.</v>
          </cell>
        </row>
        <row r="25">
          <cell r="B25">
            <v>256</v>
          </cell>
          <cell r="C25" t="str">
            <v>Ремезов Алексей</v>
          </cell>
          <cell r="D25" t="str">
            <v>13.05.1989</v>
          </cell>
          <cell r="E25" t="str">
            <v>МС</v>
          </cell>
          <cell r="F25" t="str">
            <v>Костромская</v>
          </cell>
          <cell r="G25" t="str">
            <v>Кострома, КОСДЮСШОР</v>
          </cell>
          <cell r="H25" t="str">
            <v>Дружков А.Н.</v>
          </cell>
        </row>
        <row r="26">
          <cell r="B26">
            <v>257</v>
          </cell>
          <cell r="C26" t="str">
            <v>Шакиров Илья</v>
          </cell>
          <cell r="D26" t="str">
            <v>04.06.1988</v>
          </cell>
          <cell r="E26" t="str">
            <v>МС</v>
          </cell>
          <cell r="F26" t="str">
            <v>Костромская</v>
          </cell>
          <cell r="G26" t="str">
            <v>Кострома, КОСДЮСШОР</v>
          </cell>
          <cell r="H26" t="str">
            <v>Дружков А.Н.</v>
          </cell>
        </row>
        <row r="27">
          <cell r="B27">
            <v>258</v>
          </cell>
          <cell r="C27" t="str">
            <v>Зинохин Роман</v>
          </cell>
          <cell r="D27" t="str">
            <v>21.12.1993</v>
          </cell>
          <cell r="E27" t="str">
            <v>КМС</v>
          </cell>
          <cell r="F27" t="str">
            <v>Костромская</v>
          </cell>
          <cell r="G27" t="str">
            <v>Кострома, КОСДЮСШОР</v>
          </cell>
          <cell r="H27" t="str">
            <v>Дружков А.Н.</v>
          </cell>
        </row>
        <row r="28">
          <cell r="B28">
            <v>270</v>
          </cell>
          <cell r="C28" t="str">
            <v>Дмитриев Сергей</v>
          </cell>
          <cell r="D28" t="str">
            <v>08.03.1994</v>
          </cell>
          <cell r="E28" t="str">
            <v>КМС</v>
          </cell>
          <cell r="F28" t="str">
            <v>Костромская</v>
          </cell>
          <cell r="G28" t="str">
            <v>Кострома, КГУ им. Н.А. Некрасова</v>
          </cell>
          <cell r="H28" t="str">
            <v>Павлов Е.А.</v>
          </cell>
        </row>
        <row r="29">
          <cell r="B29">
            <v>266</v>
          </cell>
          <cell r="C29" t="str">
            <v>Смирнов Дмитрий</v>
          </cell>
          <cell r="D29" t="str">
            <v>14.01.1995</v>
          </cell>
          <cell r="E29" t="str">
            <v>КМС</v>
          </cell>
          <cell r="F29" t="str">
            <v>Костромская</v>
          </cell>
          <cell r="G29" t="str">
            <v>Кострома, КОСДЮСШОР</v>
          </cell>
          <cell r="H29" t="str">
            <v>Дружков А.Н.,  Смирнов А.А.</v>
          </cell>
        </row>
        <row r="30">
          <cell r="B30">
            <v>261</v>
          </cell>
          <cell r="C30" t="str">
            <v>Кошкарёв Рустам</v>
          </cell>
          <cell r="D30" t="str">
            <v>17.02.1996</v>
          </cell>
          <cell r="E30" t="str">
            <v>1р</v>
          </cell>
          <cell r="F30" t="str">
            <v>Костромская</v>
          </cell>
          <cell r="G30" t="str">
            <v>Кострома, КОСДЮСШОР</v>
          </cell>
          <cell r="H30" t="str">
            <v>Дружков А.Н.</v>
          </cell>
        </row>
        <row r="31">
          <cell r="B31">
            <v>273</v>
          </cell>
          <cell r="C31" t="str">
            <v>Платонов Иван</v>
          </cell>
          <cell r="D31" t="str">
            <v>21.07.1996</v>
          </cell>
          <cell r="E31" t="str">
            <v>1р</v>
          </cell>
          <cell r="F31" t="str">
            <v>Костромская</v>
          </cell>
          <cell r="G31" t="str">
            <v>Кострома, КОСДЮСШОР</v>
          </cell>
          <cell r="H31" t="str">
            <v>Макаров В.Н.</v>
          </cell>
        </row>
        <row r="32">
          <cell r="B32">
            <v>495</v>
          </cell>
          <cell r="C32" t="str">
            <v>Кузнецов Владислав</v>
          </cell>
          <cell r="D32" t="str">
            <v>27.10.1997</v>
          </cell>
          <cell r="E32" t="str">
            <v>2р</v>
          </cell>
          <cell r="F32" t="str">
            <v>Костромская</v>
          </cell>
          <cell r="G32" t="str">
            <v>Шарья, СДЮСШОР</v>
          </cell>
          <cell r="H32" t="str">
            <v>Шалагинов А.Л.</v>
          </cell>
        </row>
        <row r="33">
          <cell r="B33">
            <v>259</v>
          </cell>
          <cell r="C33" t="str">
            <v>Ковалёв Константин</v>
          </cell>
          <cell r="D33" t="str">
            <v>06.08.1997</v>
          </cell>
          <cell r="E33" t="str">
            <v>2р</v>
          </cell>
          <cell r="F33" t="str">
            <v>Костромская</v>
          </cell>
          <cell r="G33" t="str">
            <v>Шарья, СДЮСШОР</v>
          </cell>
          <cell r="H33" t="str">
            <v>Аскеров А.Н.</v>
          </cell>
        </row>
        <row r="34">
          <cell r="B34">
            <v>262</v>
          </cell>
          <cell r="C34" t="str">
            <v>Дерюгин Владислав</v>
          </cell>
          <cell r="D34" t="str">
            <v>09.12.1998</v>
          </cell>
          <cell r="E34" t="str">
            <v>2р</v>
          </cell>
          <cell r="F34" t="str">
            <v>Костромская</v>
          </cell>
          <cell r="G34" t="str">
            <v>Кострома, КОСДЮСШОР</v>
          </cell>
          <cell r="H34" t="str">
            <v>Дружков А.Н.</v>
          </cell>
        </row>
        <row r="35">
          <cell r="B35">
            <v>274</v>
          </cell>
          <cell r="C35" t="str">
            <v>Виноградов Кирилл</v>
          </cell>
          <cell r="D35" t="str">
            <v>02.12.1999</v>
          </cell>
          <cell r="E35" t="str">
            <v>1р</v>
          </cell>
          <cell r="F35" t="str">
            <v>Костромская</v>
          </cell>
          <cell r="G35" t="str">
            <v>Кострома, КОСДЮСШОР</v>
          </cell>
          <cell r="H35" t="str">
            <v>Лякин С.И., Буликов Д.В., Смирнов Б.Ю.</v>
          </cell>
        </row>
        <row r="36">
          <cell r="B36">
            <v>278</v>
          </cell>
          <cell r="C36" t="str">
            <v>Кнутов Максим</v>
          </cell>
          <cell r="D36" t="str">
            <v>28.05.1998</v>
          </cell>
          <cell r="E36" t="str">
            <v>2р</v>
          </cell>
          <cell r="F36" t="str">
            <v>Костромская</v>
          </cell>
          <cell r="G36" t="str">
            <v>Шарья, СДЮСШОР</v>
          </cell>
          <cell r="H36" t="str">
            <v>Аскеров А.Н.</v>
          </cell>
        </row>
        <row r="37">
          <cell r="B37">
            <v>260</v>
          </cell>
          <cell r="C37" t="str">
            <v>Буриков Николай</v>
          </cell>
          <cell r="D37" t="str">
            <v>31.03.1999</v>
          </cell>
          <cell r="E37" t="str">
            <v>2р</v>
          </cell>
          <cell r="F37" t="str">
            <v>Костромская</v>
          </cell>
          <cell r="G37" t="str">
            <v>Кострома, КОСДЮСШОР</v>
          </cell>
          <cell r="H37" t="str">
            <v>Дружков А.Н., Ефалов Н.Л.</v>
          </cell>
        </row>
        <row r="38">
          <cell r="B38">
            <v>267</v>
          </cell>
          <cell r="C38" t="str">
            <v>Смирнов Александр</v>
          </cell>
          <cell r="D38" t="str">
            <v>23.07.1998</v>
          </cell>
          <cell r="E38" t="str">
            <v>2р</v>
          </cell>
          <cell r="F38" t="str">
            <v>Костромская</v>
          </cell>
          <cell r="G38" t="str">
            <v>Кострома, КОСДЮСШОР</v>
          </cell>
          <cell r="H38" t="str">
            <v>Дружков А.Н.</v>
          </cell>
        </row>
        <row r="39">
          <cell r="B39">
            <v>489</v>
          </cell>
          <cell r="C39" t="str">
            <v>Сеготский Даниил</v>
          </cell>
          <cell r="D39" t="str">
            <v>07.06.1999</v>
          </cell>
          <cell r="E39" t="str">
            <v>2р</v>
          </cell>
          <cell r="F39" t="str">
            <v>Костромская</v>
          </cell>
          <cell r="G39" t="str">
            <v>Шарья, СДЮСШОР</v>
          </cell>
          <cell r="H39" t="str">
            <v>Аллександрова Л.Б.</v>
          </cell>
        </row>
        <row r="40">
          <cell r="B40">
            <v>268</v>
          </cell>
          <cell r="C40" t="str">
            <v>Смирнов Иван</v>
          </cell>
          <cell r="D40" t="str">
            <v>05.08.2000</v>
          </cell>
          <cell r="E40" t="str">
            <v>2р</v>
          </cell>
          <cell r="F40" t="str">
            <v>Костромская</v>
          </cell>
          <cell r="G40" t="str">
            <v>Кострома, КОСДЮСШОР</v>
          </cell>
          <cell r="H40" t="str">
            <v>Дружков А.Н.</v>
          </cell>
        </row>
        <row r="41">
          <cell r="B41">
            <v>488</v>
          </cell>
          <cell r="C41" t="str">
            <v>Суслов Денис</v>
          </cell>
          <cell r="D41" t="str">
            <v>27.09.1998</v>
          </cell>
          <cell r="E41" t="str">
            <v>2р</v>
          </cell>
          <cell r="F41" t="str">
            <v>Костромская</v>
          </cell>
          <cell r="G41" t="str">
            <v>Шарья, СДЮСШОР</v>
          </cell>
          <cell r="H41" t="str">
            <v>Аллександрова Л.Б.</v>
          </cell>
        </row>
        <row r="42">
          <cell r="C42" t="str">
            <v>Бусыгин Вячеслав</v>
          </cell>
          <cell r="D42" t="str">
            <v>05.05.1998</v>
          </cell>
          <cell r="E42" t="str">
            <v>2р</v>
          </cell>
          <cell r="F42" t="str">
            <v>Костромская</v>
          </cell>
          <cell r="G42" t="str">
            <v>Кострома, КОСДЮСШОР</v>
          </cell>
          <cell r="H42" t="str">
            <v>Аскеров А.Н.</v>
          </cell>
        </row>
        <row r="43">
          <cell r="B43">
            <v>594</v>
          </cell>
          <cell r="C43" t="str">
            <v>Зайцев Егор</v>
          </cell>
          <cell r="D43" t="str">
            <v>23.08.1998</v>
          </cell>
          <cell r="E43" t="str">
            <v>2р</v>
          </cell>
          <cell r="F43" t="str">
            <v>Костромская</v>
          </cell>
          <cell r="G43" t="str">
            <v>Шарья, СДЮСШОР</v>
          </cell>
          <cell r="H43" t="str">
            <v>Шалагинов А.Л.</v>
          </cell>
        </row>
        <row r="44">
          <cell r="B44">
            <v>597</v>
          </cell>
          <cell r="C44" t="str">
            <v>Малышев Егор</v>
          </cell>
          <cell r="D44" t="str">
            <v>24.02.2000</v>
          </cell>
          <cell r="E44" t="str">
            <v>2р</v>
          </cell>
          <cell r="F44" t="str">
            <v>Костромская</v>
          </cell>
          <cell r="G44" t="str">
            <v>Шарья, СДЮСШОР</v>
          </cell>
          <cell r="H44" t="str">
            <v>Аскеров А.Н.</v>
          </cell>
        </row>
        <row r="45">
          <cell r="B45">
            <v>592</v>
          </cell>
          <cell r="C45" t="str">
            <v>Малков Александр</v>
          </cell>
          <cell r="D45" t="str">
            <v>05.05.1999</v>
          </cell>
          <cell r="E45" t="str">
            <v>2р</v>
          </cell>
          <cell r="F45" t="str">
            <v>Костромская</v>
          </cell>
          <cell r="G45" t="str">
            <v>Кострома, КОСДЮСШОР</v>
          </cell>
          <cell r="H45" t="str">
            <v>Лякин С.И.</v>
          </cell>
        </row>
        <row r="46">
          <cell r="B46">
            <v>164</v>
          </cell>
          <cell r="C46" t="str">
            <v>Гришин Дмитрий</v>
          </cell>
          <cell r="D46" t="str">
            <v>1993</v>
          </cell>
          <cell r="E46" t="str">
            <v>1р</v>
          </cell>
          <cell r="F46" t="str">
            <v>Костромская</v>
          </cell>
          <cell r="G46" t="str">
            <v>Кострома, ГСХА</v>
          </cell>
          <cell r="H46" t="str">
            <v>Якунин Ю.И.</v>
          </cell>
        </row>
        <row r="47">
          <cell r="B47">
            <v>166</v>
          </cell>
          <cell r="C47" t="str">
            <v>Герасимов Сергей</v>
          </cell>
          <cell r="D47" t="str">
            <v>02.07.1983</v>
          </cell>
          <cell r="E47" t="str">
            <v>КМС</v>
          </cell>
          <cell r="F47" t="str">
            <v>Костромская</v>
          </cell>
          <cell r="G47" t="str">
            <v>Кострома, КОСДЮСШОР</v>
          </cell>
          <cell r="H47" t="str">
            <v>Румянцев А.П., Осипов С.А.</v>
          </cell>
        </row>
        <row r="48">
          <cell r="B48">
            <v>10</v>
          </cell>
          <cell r="C48" t="str">
            <v>Рыбин Валентин</v>
          </cell>
          <cell r="D48" t="str">
            <v>03.01.1989</v>
          </cell>
          <cell r="E48" t="str">
            <v>2р</v>
          </cell>
          <cell r="F48" t="str">
            <v>Ярославская</v>
          </cell>
          <cell r="G48" t="str">
            <v>Ярославль, СДЮСШОР-19</v>
          </cell>
          <cell r="H48" t="str">
            <v>Сошников А.Н.</v>
          </cell>
        </row>
        <row r="49">
          <cell r="B49">
            <v>9</v>
          </cell>
          <cell r="C49" t="str">
            <v>Елисеев Кирилл</v>
          </cell>
          <cell r="D49" t="str">
            <v>27.12.1989</v>
          </cell>
          <cell r="E49" t="str">
            <v>1р</v>
          </cell>
          <cell r="F49" t="str">
            <v>Ярославская</v>
          </cell>
          <cell r="G49" t="str">
            <v>Ярославль, СДЮСШОР-19</v>
          </cell>
          <cell r="H49" t="str">
            <v>Станкевич В.А.</v>
          </cell>
        </row>
        <row r="50">
          <cell r="B50">
            <v>8</v>
          </cell>
          <cell r="C50" t="str">
            <v>Давыдов Александр</v>
          </cell>
          <cell r="D50" t="str">
            <v>25.06.1991</v>
          </cell>
          <cell r="E50" t="str">
            <v>1р</v>
          </cell>
          <cell r="F50" t="str">
            <v>Ярославская</v>
          </cell>
          <cell r="G50" t="str">
            <v>Ярославль, СДЮСШОР-19</v>
          </cell>
          <cell r="H50" t="str">
            <v>Станкевич В.А.</v>
          </cell>
        </row>
        <row r="51">
          <cell r="B51">
            <v>2</v>
          </cell>
          <cell r="C51" t="str">
            <v>Тимошин Андрей</v>
          </cell>
          <cell r="D51" t="str">
            <v>04.09.1988</v>
          </cell>
          <cell r="E51" t="str">
            <v>КМС</v>
          </cell>
          <cell r="F51" t="str">
            <v>Ярославская</v>
          </cell>
          <cell r="G51" t="str">
            <v>Ярославль, СДЮСШОР-19</v>
          </cell>
          <cell r="H51" t="str">
            <v>Хрущев И.Е.</v>
          </cell>
        </row>
        <row r="52">
          <cell r="B52">
            <v>6</v>
          </cell>
          <cell r="C52" t="str">
            <v>Якимов Алексей</v>
          </cell>
          <cell r="D52" t="str">
            <v>13.07.1988</v>
          </cell>
          <cell r="E52" t="str">
            <v>1р</v>
          </cell>
          <cell r="F52" t="str">
            <v>Ярославская</v>
          </cell>
          <cell r="G52" t="str">
            <v>Ярославль, СДЮСШОР-19</v>
          </cell>
          <cell r="H52" t="str">
            <v>Хрущев И.Е.</v>
          </cell>
        </row>
        <row r="53">
          <cell r="B53">
            <v>7</v>
          </cell>
          <cell r="C53" t="str">
            <v>Соловьев Сергей</v>
          </cell>
          <cell r="D53" t="str">
            <v>17.06.1992</v>
          </cell>
          <cell r="E53" t="str">
            <v>КМС</v>
          </cell>
          <cell r="F53" t="str">
            <v>Ярославская</v>
          </cell>
          <cell r="G53" t="str">
            <v>Ярославль, СДЮСШОР-19</v>
          </cell>
          <cell r="H53" t="str">
            <v>Хрущев И.Е.</v>
          </cell>
        </row>
        <row r="54">
          <cell r="B54">
            <v>13</v>
          </cell>
          <cell r="C54" t="str">
            <v>Кудрявцев Константин</v>
          </cell>
          <cell r="D54" t="str">
            <v>29.06.1993</v>
          </cell>
          <cell r="E54" t="str">
            <v>1р</v>
          </cell>
          <cell r="F54" t="str">
            <v>Ярославская</v>
          </cell>
          <cell r="G54" t="str">
            <v>Ярославль, СДЮСШОР-19</v>
          </cell>
          <cell r="H54" t="str">
            <v>Сошников А.Н.</v>
          </cell>
        </row>
        <row r="55">
          <cell r="B55">
            <v>14</v>
          </cell>
          <cell r="C55" t="str">
            <v>Белков Александр</v>
          </cell>
          <cell r="D55" t="str">
            <v>07.09.1994</v>
          </cell>
          <cell r="E55" t="str">
            <v>2р</v>
          </cell>
          <cell r="F55" t="str">
            <v>Ярославская</v>
          </cell>
          <cell r="G55" t="str">
            <v>Ярославль, СДЮСШОР-19</v>
          </cell>
          <cell r="H55" t="str">
            <v>Станкевич В.А.</v>
          </cell>
        </row>
        <row r="56">
          <cell r="B56">
            <v>19</v>
          </cell>
          <cell r="C56" t="str">
            <v>Нелуш Ярослав</v>
          </cell>
          <cell r="D56" t="str">
            <v>11.12.1994</v>
          </cell>
          <cell r="E56" t="str">
            <v>1р</v>
          </cell>
          <cell r="F56" t="str">
            <v>Ярославская</v>
          </cell>
          <cell r="G56" t="str">
            <v>Ярославль, СДЮСШОР-19</v>
          </cell>
          <cell r="H56" t="str">
            <v>Станкевич В.А.</v>
          </cell>
        </row>
        <row r="57">
          <cell r="B57">
            <v>21</v>
          </cell>
          <cell r="C57" t="str">
            <v>Изотов Демьян</v>
          </cell>
          <cell r="D57" t="str">
            <v>12.07.1995</v>
          </cell>
          <cell r="E57" t="str">
            <v>3р</v>
          </cell>
          <cell r="F57" t="str">
            <v>Ярославская</v>
          </cell>
          <cell r="G57" t="str">
            <v>Ярославль, СДЮСШОР-19</v>
          </cell>
          <cell r="H57" t="str">
            <v>Станкевич В.А.</v>
          </cell>
        </row>
        <row r="58">
          <cell r="B58">
            <v>23</v>
          </cell>
          <cell r="C58" t="str">
            <v>Майоров Владимир</v>
          </cell>
          <cell r="D58" t="str">
            <v>11.12.1995</v>
          </cell>
          <cell r="E58" t="str">
            <v>2р</v>
          </cell>
          <cell r="F58" t="str">
            <v>Ярославская</v>
          </cell>
          <cell r="G58" t="str">
            <v>Ярославль, СДЮСШОР-19</v>
          </cell>
          <cell r="H58" t="str">
            <v>Станкевич В.А.</v>
          </cell>
        </row>
        <row r="59">
          <cell r="B59">
            <v>24</v>
          </cell>
          <cell r="C59" t="str">
            <v>Довженко Денис</v>
          </cell>
          <cell r="D59" t="str">
            <v>07.01.1994</v>
          </cell>
          <cell r="E59" t="str">
            <v>КМС</v>
          </cell>
          <cell r="F59" t="str">
            <v>Ярославская</v>
          </cell>
          <cell r="G59" t="str">
            <v>Ярославль, СДЮСШОР-19</v>
          </cell>
          <cell r="H59" t="str">
            <v>Круговой К.Н.</v>
          </cell>
        </row>
        <row r="60">
          <cell r="B60">
            <v>25</v>
          </cell>
          <cell r="C60" t="str">
            <v>Зайцев Сергей</v>
          </cell>
          <cell r="D60" t="str">
            <v>27.03.1995</v>
          </cell>
          <cell r="E60" t="str">
            <v>1р</v>
          </cell>
          <cell r="F60" t="str">
            <v>Ярославская</v>
          </cell>
          <cell r="G60" t="str">
            <v>Ярославль, СДЮСШОР-19</v>
          </cell>
          <cell r="H60" t="str">
            <v>Круговой К.Н.</v>
          </cell>
        </row>
        <row r="61">
          <cell r="B61">
            <v>26</v>
          </cell>
          <cell r="C61" t="str">
            <v>Сучков Ярослав</v>
          </cell>
          <cell r="D61" t="str">
            <v>30.06.1993</v>
          </cell>
          <cell r="E61" t="str">
            <v>1р</v>
          </cell>
          <cell r="F61" t="str">
            <v>Ярославская</v>
          </cell>
          <cell r="G61" t="str">
            <v>Ярославль, СДЮСШОР-19</v>
          </cell>
          <cell r="H61" t="str">
            <v>Круговой К.Н.</v>
          </cell>
        </row>
        <row r="62">
          <cell r="B62">
            <v>27</v>
          </cell>
          <cell r="C62" t="str">
            <v>Костров Дмитрий</v>
          </cell>
          <cell r="D62" t="str">
            <v>01.11.1994</v>
          </cell>
          <cell r="E62" t="str">
            <v>1р</v>
          </cell>
          <cell r="F62" t="str">
            <v>Ярославская</v>
          </cell>
          <cell r="G62" t="str">
            <v>Ярославль, СДЮСШОР-19</v>
          </cell>
          <cell r="H62" t="str">
            <v>Круговой К.Н.</v>
          </cell>
        </row>
        <row r="63">
          <cell r="B63">
            <v>17</v>
          </cell>
          <cell r="C63" t="str">
            <v>Емельянов Леонид</v>
          </cell>
          <cell r="D63" t="str">
            <v>27.04.1994</v>
          </cell>
          <cell r="E63" t="str">
            <v>КМС</v>
          </cell>
          <cell r="F63" t="str">
            <v>Ярославская</v>
          </cell>
          <cell r="G63" t="str">
            <v>Ярославль, СДЮСШОР-19</v>
          </cell>
          <cell r="H63" t="str">
            <v>Хрущев И.Е.</v>
          </cell>
        </row>
        <row r="64">
          <cell r="B64">
            <v>16</v>
          </cell>
          <cell r="C64" t="str">
            <v>Афоненков Олег</v>
          </cell>
          <cell r="D64" t="str">
            <v>18.10.1994</v>
          </cell>
          <cell r="E64" t="str">
            <v>1р</v>
          </cell>
          <cell r="F64" t="str">
            <v>Ярославская</v>
          </cell>
          <cell r="G64" t="str">
            <v>Ярославль, СДЮСШОР-19</v>
          </cell>
          <cell r="H64" t="str">
            <v>Хрущев И.Е.</v>
          </cell>
        </row>
        <row r="65">
          <cell r="B65">
            <v>15</v>
          </cell>
          <cell r="C65" t="str">
            <v>Шемягин Никита</v>
          </cell>
          <cell r="D65" t="str">
            <v>13.02.1994</v>
          </cell>
          <cell r="E65" t="str">
            <v>2р</v>
          </cell>
          <cell r="F65" t="str">
            <v>Ярославская</v>
          </cell>
          <cell r="G65" t="str">
            <v>Ярославль, СДЮСШОР-19</v>
          </cell>
          <cell r="H65" t="str">
            <v>Хрущев И.Е.</v>
          </cell>
        </row>
        <row r="66">
          <cell r="B66">
            <v>11</v>
          </cell>
          <cell r="C66" t="str">
            <v>Карпов Максим</v>
          </cell>
          <cell r="D66" t="str">
            <v>08.05.1994</v>
          </cell>
          <cell r="E66" t="str">
            <v>1р</v>
          </cell>
          <cell r="F66" t="str">
            <v>Ярославская</v>
          </cell>
          <cell r="G66" t="str">
            <v>Ярославль, СДЮСШОР-19</v>
          </cell>
          <cell r="H66" t="str">
            <v>Воронин Е.А.</v>
          </cell>
        </row>
        <row r="67">
          <cell r="B67">
            <v>28</v>
          </cell>
          <cell r="C67" t="str">
            <v>Ловчиков Сергей</v>
          </cell>
          <cell r="D67" t="str">
            <v>03.03.1997</v>
          </cell>
          <cell r="E67" t="str">
            <v>1р</v>
          </cell>
          <cell r="F67" t="str">
            <v>Ярославская</v>
          </cell>
          <cell r="G67" t="str">
            <v>Ярославль, СДЮСШОР-19</v>
          </cell>
          <cell r="H67" t="str">
            <v>Видманова Ю.В.</v>
          </cell>
        </row>
        <row r="68">
          <cell r="B68">
            <v>31</v>
          </cell>
          <cell r="C68" t="str">
            <v>Шмелёв Иван</v>
          </cell>
          <cell r="D68" t="str">
            <v>20.07.1997</v>
          </cell>
          <cell r="E68" t="str">
            <v>КМС</v>
          </cell>
          <cell r="F68" t="str">
            <v>Ярославская</v>
          </cell>
          <cell r="G68" t="str">
            <v>Ярославль, СДЮСШОР-19</v>
          </cell>
          <cell r="H68" t="str">
            <v>Таракановы Ю.Ф., А.В.</v>
          </cell>
        </row>
        <row r="69">
          <cell r="B69">
            <v>32</v>
          </cell>
          <cell r="C69" t="str">
            <v>Рябинин Иван</v>
          </cell>
          <cell r="D69" t="str">
            <v>21.07.1997</v>
          </cell>
          <cell r="E69" t="str">
            <v>1р</v>
          </cell>
          <cell r="F69" t="str">
            <v>Ярославская</v>
          </cell>
          <cell r="G69" t="str">
            <v>Ярославль, СДЮСШОР-19</v>
          </cell>
          <cell r="H69" t="str">
            <v>Таракановы Ю.Ф., А.В.</v>
          </cell>
        </row>
        <row r="70">
          <cell r="B70">
            <v>33</v>
          </cell>
          <cell r="C70" t="str">
            <v>Шиян Дмитрий</v>
          </cell>
          <cell r="D70" t="str">
            <v>26.01.1996</v>
          </cell>
          <cell r="E70" t="str">
            <v>1р</v>
          </cell>
          <cell r="F70" t="str">
            <v>Ярославская</v>
          </cell>
          <cell r="G70" t="str">
            <v>Ярославль, СДЮСШОР-19</v>
          </cell>
          <cell r="H70" t="str">
            <v>Таракановы Ю.Ф., А.В.</v>
          </cell>
        </row>
        <row r="71">
          <cell r="B71">
            <v>47</v>
          </cell>
          <cell r="C71" t="str">
            <v>Тараканов Кирилл</v>
          </cell>
          <cell r="D71" t="str">
            <v>18.12.1996</v>
          </cell>
          <cell r="E71" t="str">
            <v>1р</v>
          </cell>
          <cell r="F71" t="str">
            <v>Ярославская</v>
          </cell>
          <cell r="G71" t="str">
            <v>Ярославль, СДЮСШОР-19</v>
          </cell>
          <cell r="H71" t="str">
            <v>Таракановы Ю.Ф., А.В.</v>
          </cell>
        </row>
        <row r="72">
          <cell r="B72">
            <v>36</v>
          </cell>
          <cell r="C72" t="str">
            <v>Лобков Александр</v>
          </cell>
          <cell r="D72" t="str">
            <v>03.04.1996</v>
          </cell>
          <cell r="E72" t="str">
            <v>1р</v>
          </cell>
          <cell r="F72" t="str">
            <v>Ярославская</v>
          </cell>
          <cell r="G72" t="str">
            <v>Ярославль, СДЮСШОР-19</v>
          </cell>
          <cell r="H72" t="str">
            <v>Сошников А.Н.</v>
          </cell>
        </row>
        <row r="73">
          <cell r="B73">
            <v>37</v>
          </cell>
          <cell r="C73" t="str">
            <v>Кожуров Кирилл</v>
          </cell>
          <cell r="D73" t="str">
            <v>05.05.1996</v>
          </cell>
          <cell r="E73" t="str">
            <v>2р</v>
          </cell>
          <cell r="F73" t="str">
            <v>Ярославская</v>
          </cell>
          <cell r="G73" t="str">
            <v>Ярославль, СДЮСШОР-19</v>
          </cell>
          <cell r="H73" t="str">
            <v>Сошников А.Н.</v>
          </cell>
        </row>
        <row r="74">
          <cell r="B74">
            <v>38</v>
          </cell>
          <cell r="C74" t="str">
            <v>Царёв Олег</v>
          </cell>
          <cell r="D74" t="str">
            <v>18.03.1997</v>
          </cell>
          <cell r="E74" t="str">
            <v>2р</v>
          </cell>
          <cell r="F74" t="str">
            <v>Ярославская</v>
          </cell>
          <cell r="G74" t="str">
            <v>Ярославль, СДЮСШОР-19</v>
          </cell>
          <cell r="H74" t="str">
            <v>Станкевич В.А.</v>
          </cell>
        </row>
        <row r="75">
          <cell r="B75">
            <v>39</v>
          </cell>
          <cell r="C75" t="str">
            <v>Смирнов Роман</v>
          </cell>
          <cell r="D75" t="str">
            <v>29.01.1997</v>
          </cell>
          <cell r="E75" t="str">
            <v>2р</v>
          </cell>
          <cell r="F75" t="str">
            <v>Ярославская</v>
          </cell>
          <cell r="G75" t="str">
            <v>Ярославль, СДЮСШОР-19</v>
          </cell>
          <cell r="H75" t="str">
            <v>Станкевич В.А.</v>
          </cell>
        </row>
        <row r="76">
          <cell r="B76">
            <v>40</v>
          </cell>
          <cell r="C76" t="str">
            <v>Титов Антон</v>
          </cell>
          <cell r="D76" t="str">
            <v>13.05.1996</v>
          </cell>
          <cell r="E76" t="str">
            <v>2р</v>
          </cell>
          <cell r="F76" t="str">
            <v>Ярославская</v>
          </cell>
          <cell r="G76" t="str">
            <v>Ярославль, СДЮСШОР-19</v>
          </cell>
          <cell r="H76" t="str">
            <v>Станкевич В.А.</v>
          </cell>
        </row>
        <row r="77">
          <cell r="B77">
            <v>43</v>
          </cell>
          <cell r="C77" t="str">
            <v>Збойнов Андрей</v>
          </cell>
          <cell r="D77" t="str">
            <v>11.01.1997</v>
          </cell>
          <cell r="E77" t="str">
            <v>2р</v>
          </cell>
          <cell r="F77" t="str">
            <v>Ярославская</v>
          </cell>
          <cell r="G77" t="str">
            <v>Ярославль, СДЮСШОР-19</v>
          </cell>
          <cell r="H77" t="str">
            <v>Круговой К.Н.</v>
          </cell>
        </row>
        <row r="78">
          <cell r="B78">
            <v>44</v>
          </cell>
          <cell r="C78" t="str">
            <v>Коровин Артем</v>
          </cell>
          <cell r="D78" t="str">
            <v>11.06.1997</v>
          </cell>
          <cell r="E78" t="str">
            <v>2р</v>
          </cell>
          <cell r="F78" t="str">
            <v>Ярославская</v>
          </cell>
          <cell r="G78" t="str">
            <v>Ярославль, СДЮСШОР-19</v>
          </cell>
          <cell r="H78" t="str">
            <v>Круговой К.Н.</v>
          </cell>
        </row>
        <row r="79">
          <cell r="B79">
            <v>46</v>
          </cell>
          <cell r="C79" t="str">
            <v>Бакин Максим</v>
          </cell>
          <cell r="D79" t="str">
            <v>10.11.1997</v>
          </cell>
          <cell r="E79" t="str">
            <v>2р</v>
          </cell>
          <cell r="F79" t="str">
            <v>Ярославская</v>
          </cell>
          <cell r="G79" t="str">
            <v>Ярославль, СДЮСШОР-19</v>
          </cell>
          <cell r="H79" t="str">
            <v>Воронин Е.А.</v>
          </cell>
        </row>
        <row r="80">
          <cell r="B80">
            <v>48</v>
          </cell>
          <cell r="C80" t="str">
            <v>Тихонов Олег</v>
          </cell>
          <cell r="D80" t="str">
            <v>16.09.1998</v>
          </cell>
          <cell r="E80" t="str">
            <v>2р</v>
          </cell>
          <cell r="F80" t="str">
            <v>Ярославская</v>
          </cell>
          <cell r="G80" t="str">
            <v>Ярославль, СДЮСШОР-19</v>
          </cell>
          <cell r="H80" t="str">
            <v>Валяева С.П.</v>
          </cell>
        </row>
        <row r="81">
          <cell r="B81">
            <v>49</v>
          </cell>
          <cell r="C81" t="str">
            <v>Ожогов Никита</v>
          </cell>
          <cell r="D81" t="str">
            <v>19.01.1999</v>
          </cell>
          <cell r="E81" t="str">
            <v>2р</v>
          </cell>
          <cell r="F81" t="str">
            <v>Ярославская</v>
          </cell>
          <cell r="G81" t="str">
            <v>Ярославль, СДЮСШОР-19</v>
          </cell>
          <cell r="H81" t="str">
            <v>Таракановы Ю.Ф., А.В.</v>
          </cell>
        </row>
        <row r="82">
          <cell r="B82">
            <v>50</v>
          </cell>
          <cell r="C82" t="str">
            <v>Крюков Олег</v>
          </cell>
          <cell r="D82" t="str">
            <v>17.05.1998</v>
          </cell>
          <cell r="E82" t="str">
            <v>1р</v>
          </cell>
          <cell r="F82" t="str">
            <v>Ярославская</v>
          </cell>
          <cell r="G82" t="str">
            <v>Ярославль, СДЮСШОР-19</v>
          </cell>
          <cell r="H82" t="str">
            <v>Таракановы Ю.Ф., А.В.</v>
          </cell>
        </row>
        <row r="83">
          <cell r="B83">
            <v>51</v>
          </cell>
          <cell r="C83" t="str">
            <v>Горячев Дмитрий</v>
          </cell>
          <cell r="D83" t="str">
            <v>08.09.1998</v>
          </cell>
          <cell r="E83" t="str">
            <v>2р</v>
          </cell>
          <cell r="F83" t="str">
            <v>Ярославская</v>
          </cell>
          <cell r="G83" t="str">
            <v>Ярославль, СДЮСШОР-19</v>
          </cell>
          <cell r="H83" t="str">
            <v>Таракановы Ю.Ф., А.В.</v>
          </cell>
        </row>
        <row r="84">
          <cell r="B84">
            <v>57</v>
          </cell>
          <cell r="C84" t="str">
            <v>Усачёв Максим</v>
          </cell>
          <cell r="D84" t="str">
            <v>24.10.1998</v>
          </cell>
          <cell r="E84" t="str">
            <v>3р</v>
          </cell>
          <cell r="F84" t="str">
            <v>Ярославская</v>
          </cell>
          <cell r="G84" t="str">
            <v>Ярославль, СДЮСШОР-19</v>
          </cell>
          <cell r="H84" t="str">
            <v>Сошников А.Н.</v>
          </cell>
        </row>
        <row r="85">
          <cell r="B85">
            <v>58</v>
          </cell>
          <cell r="C85" t="str">
            <v>Тихомиров Евгений</v>
          </cell>
          <cell r="D85" t="str">
            <v>25.12.1998</v>
          </cell>
          <cell r="E85" t="str">
            <v>1р</v>
          </cell>
          <cell r="F85" t="str">
            <v>Ярославская</v>
          </cell>
          <cell r="G85" t="str">
            <v>Ярославль, СДЮСШОР-19</v>
          </cell>
          <cell r="H85" t="str">
            <v>Сошников А.Н.</v>
          </cell>
        </row>
        <row r="86">
          <cell r="B86">
            <v>59</v>
          </cell>
          <cell r="C86" t="str">
            <v>Дурицын Максим</v>
          </cell>
          <cell r="D86" t="str">
            <v>05.04.1999</v>
          </cell>
          <cell r="E86" t="str">
            <v>2р</v>
          </cell>
          <cell r="F86" t="str">
            <v>Ярославская</v>
          </cell>
          <cell r="G86" t="str">
            <v>Ярославль, СДЮСШОР-19</v>
          </cell>
          <cell r="H86" t="str">
            <v>Станкевич В.А.</v>
          </cell>
        </row>
        <row r="87">
          <cell r="B87">
            <v>60</v>
          </cell>
          <cell r="C87" t="str">
            <v>Котов Никита</v>
          </cell>
          <cell r="D87" t="str">
            <v>17.06.1998</v>
          </cell>
          <cell r="E87" t="str">
            <v>2р</v>
          </cell>
          <cell r="F87" t="str">
            <v>Ярославская</v>
          </cell>
          <cell r="G87" t="str">
            <v>Ярославль, СДЮСШОР-19</v>
          </cell>
          <cell r="H87" t="str">
            <v>Станкевич А.В.</v>
          </cell>
        </row>
        <row r="88">
          <cell r="B88">
            <v>63</v>
          </cell>
          <cell r="C88" t="str">
            <v>Чирков Дмитрий</v>
          </cell>
          <cell r="D88" t="str">
            <v>24.04.1998</v>
          </cell>
          <cell r="E88" t="str">
            <v>3р</v>
          </cell>
          <cell r="F88" t="str">
            <v>Ярославская</v>
          </cell>
          <cell r="G88" t="str">
            <v>Ярославль, СДЮСШОР-19</v>
          </cell>
          <cell r="H88" t="str">
            <v>Воронин Е.А.</v>
          </cell>
        </row>
        <row r="89">
          <cell r="B89">
            <v>64</v>
          </cell>
          <cell r="C89" t="str">
            <v>Гапонов Игорь</v>
          </cell>
          <cell r="D89" t="str">
            <v>24.08.1999</v>
          </cell>
          <cell r="E89" t="str">
            <v>3р</v>
          </cell>
          <cell r="F89" t="str">
            <v>Ярославская</v>
          </cell>
          <cell r="G89" t="str">
            <v>Ярославль, СДЮСШОР-19</v>
          </cell>
          <cell r="H89" t="str">
            <v>Воронин Е.А.</v>
          </cell>
        </row>
        <row r="90">
          <cell r="B90">
            <v>65</v>
          </cell>
          <cell r="C90" t="str">
            <v>Щуко Алексей</v>
          </cell>
          <cell r="D90" t="str">
            <v>06.01.1999</v>
          </cell>
          <cell r="E90" t="str">
            <v>3р</v>
          </cell>
          <cell r="F90" t="str">
            <v>Ярославская</v>
          </cell>
          <cell r="G90" t="str">
            <v>Ярославль, СДЮСШОР-19</v>
          </cell>
          <cell r="H90" t="str">
            <v>Воронин Е.А.</v>
          </cell>
        </row>
        <row r="91">
          <cell r="B91">
            <v>66</v>
          </cell>
          <cell r="C91" t="str">
            <v>Хритоненков Олег</v>
          </cell>
          <cell r="D91" t="str">
            <v>12.03.1999</v>
          </cell>
          <cell r="E91" t="str">
            <v>1ю</v>
          </cell>
          <cell r="F91" t="str">
            <v>Ярославская</v>
          </cell>
          <cell r="G91" t="str">
            <v>Ярославль, СДЮСШОР-19</v>
          </cell>
          <cell r="H91" t="str">
            <v>Воронин Е.А.</v>
          </cell>
        </row>
        <row r="92">
          <cell r="B92">
            <v>67</v>
          </cell>
          <cell r="C92" t="str">
            <v>Куликов Сергей</v>
          </cell>
          <cell r="D92" t="str">
            <v>23.02.1995</v>
          </cell>
          <cell r="E92" t="str">
            <v>КМС</v>
          </cell>
          <cell r="F92" t="str">
            <v>Ярославская</v>
          </cell>
          <cell r="G92" t="str">
            <v>Рыбинск, СДЮСШОР-2</v>
          </cell>
          <cell r="H92" t="str">
            <v>Сергеева Е.В.</v>
          </cell>
        </row>
        <row r="93">
          <cell r="B93">
            <v>69</v>
          </cell>
          <cell r="C93" t="str">
            <v>Фридфельдт Данил</v>
          </cell>
          <cell r="D93" t="str">
            <v>06.05.1995</v>
          </cell>
          <cell r="E93" t="str">
            <v>КМС</v>
          </cell>
          <cell r="F93" t="str">
            <v>Ярославская</v>
          </cell>
          <cell r="G93" t="str">
            <v>Рыбинск, СДЮСШОР-2</v>
          </cell>
          <cell r="H93" t="str">
            <v>Сергеева Е.В.</v>
          </cell>
        </row>
        <row r="94">
          <cell r="B94">
            <v>70</v>
          </cell>
          <cell r="C94" t="str">
            <v>Александров Никита</v>
          </cell>
          <cell r="D94" t="str">
            <v>22.10.1983</v>
          </cell>
          <cell r="E94" t="str">
            <v>МС</v>
          </cell>
          <cell r="F94" t="str">
            <v>Ярославская</v>
          </cell>
          <cell r="G94" t="str">
            <v>Рыбинск, СДЮСШОР-2</v>
          </cell>
          <cell r="H94" t="str">
            <v>Зюзин В.Н.</v>
          </cell>
        </row>
        <row r="95">
          <cell r="B95">
            <v>71</v>
          </cell>
          <cell r="C95" t="str">
            <v>Разов Олег</v>
          </cell>
          <cell r="D95" t="str">
            <v>1986</v>
          </cell>
          <cell r="E95" t="str">
            <v>1р</v>
          </cell>
          <cell r="F95" t="str">
            <v>Ярославская</v>
          </cell>
          <cell r="G95" t="str">
            <v>Рыбинск, СДЮСШОР-2</v>
          </cell>
          <cell r="H95" t="str">
            <v>Зюзин В.Н.</v>
          </cell>
        </row>
        <row r="96">
          <cell r="B96">
            <v>74</v>
          </cell>
          <cell r="C96" t="str">
            <v>Васильев Антон</v>
          </cell>
          <cell r="D96" t="str">
            <v>1999</v>
          </cell>
          <cell r="E96" t="str">
            <v>2р</v>
          </cell>
          <cell r="F96" t="str">
            <v>Ярославская</v>
          </cell>
          <cell r="G96" t="str">
            <v>Рыбинск, СДЮСШОР-2</v>
          </cell>
          <cell r="H96" t="str">
            <v>Иванова И.М., Соколова Н.М.</v>
          </cell>
        </row>
        <row r="97">
          <cell r="B97">
            <v>75</v>
          </cell>
          <cell r="C97" t="str">
            <v>Костерин Андрей</v>
          </cell>
          <cell r="D97" t="str">
            <v>1998</v>
          </cell>
          <cell r="E97" t="str">
            <v>2р</v>
          </cell>
          <cell r="F97" t="str">
            <v>Ярославская</v>
          </cell>
          <cell r="G97" t="str">
            <v>Рыбинск, СДЮСШОР-2</v>
          </cell>
          <cell r="H97" t="str">
            <v>Иванова И.М., Соколова Н.М.</v>
          </cell>
        </row>
        <row r="98">
          <cell r="B98">
            <v>78</v>
          </cell>
          <cell r="C98" t="str">
            <v>Романов Никита</v>
          </cell>
          <cell r="D98" t="str">
            <v>05.03.1996</v>
          </cell>
          <cell r="E98" t="str">
            <v>1р</v>
          </cell>
          <cell r="F98" t="str">
            <v>Ярославская</v>
          </cell>
          <cell r="G98" t="str">
            <v>Рыбинск, СДЮСШОР-2</v>
          </cell>
          <cell r="H98" t="str">
            <v>Иванова И.М., Соколова Н.М.</v>
          </cell>
        </row>
        <row r="99">
          <cell r="B99">
            <v>81</v>
          </cell>
          <cell r="C99" t="str">
            <v>Рубцов Егор</v>
          </cell>
          <cell r="D99" t="str">
            <v>05.06.1998</v>
          </cell>
          <cell r="E99" t="str">
            <v>3р</v>
          </cell>
          <cell r="F99" t="str">
            <v>Ярославская</v>
          </cell>
          <cell r="G99" t="str">
            <v>Рыбинск, СДЮСШОР-2</v>
          </cell>
          <cell r="H99" t="str">
            <v>Мицик Ю.И., Палкина Н.И.</v>
          </cell>
        </row>
        <row r="100">
          <cell r="B100">
            <v>92</v>
          </cell>
          <cell r="C100" t="str">
            <v>Ульянов Дмитрий</v>
          </cell>
          <cell r="D100" t="str">
            <v>2000</v>
          </cell>
          <cell r="E100" t="str">
            <v>3р</v>
          </cell>
          <cell r="F100" t="str">
            <v>Ярославская</v>
          </cell>
          <cell r="G100" t="str">
            <v>Рыбинск, СДЮСШОР-2</v>
          </cell>
          <cell r="H100" t="str">
            <v>Бордукова Н.А.</v>
          </cell>
        </row>
        <row r="101">
          <cell r="B101">
            <v>128</v>
          </cell>
          <cell r="C101" t="str">
            <v>Иванов Егор</v>
          </cell>
          <cell r="D101" t="str">
            <v>2000</v>
          </cell>
          <cell r="E101" t="str">
            <v>2р</v>
          </cell>
          <cell r="F101" t="str">
            <v>Ярославская</v>
          </cell>
          <cell r="G101" t="str">
            <v>Рыбинск, СДЮСШОР-2</v>
          </cell>
          <cell r="H101" t="str">
            <v>Филимонова О.А.</v>
          </cell>
        </row>
        <row r="102">
          <cell r="B102">
            <v>83</v>
          </cell>
          <cell r="C102" t="str">
            <v>Дорожкин Владимир</v>
          </cell>
          <cell r="D102" t="str">
            <v>04.07.1983</v>
          </cell>
          <cell r="E102" t="str">
            <v>МС</v>
          </cell>
          <cell r="F102" t="str">
            <v>Ярославская</v>
          </cell>
          <cell r="G102" t="str">
            <v>Рыбинск, СДЮСШОР-2</v>
          </cell>
          <cell r="H102" t="str">
            <v>Дорожкин В.К.</v>
          </cell>
        </row>
        <row r="103">
          <cell r="B103">
            <v>84</v>
          </cell>
          <cell r="C103" t="str">
            <v>Соколов Константин</v>
          </cell>
          <cell r="D103" t="str">
            <v>1980</v>
          </cell>
          <cell r="E103" t="str">
            <v>1р</v>
          </cell>
          <cell r="F103" t="str">
            <v>Ярославская</v>
          </cell>
          <cell r="G103" t="str">
            <v>Рыбинск, СДЮСШОР-2</v>
          </cell>
          <cell r="H103" t="str">
            <v>Дорожкин В.К.</v>
          </cell>
        </row>
        <row r="104">
          <cell r="B104">
            <v>86</v>
          </cell>
          <cell r="C104" t="str">
            <v>Плисов Роман</v>
          </cell>
          <cell r="D104" t="str">
            <v>10.09.1999</v>
          </cell>
          <cell r="E104" t="str">
            <v>2р</v>
          </cell>
          <cell r="F104" t="str">
            <v>Ярославская</v>
          </cell>
          <cell r="G104" t="str">
            <v>Рыбинск, СДЮСШОР-2</v>
          </cell>
          <cell r="H104" t="str">
            <v>Дорожкин В.К.</v>
          </cell>
        </row>
        <row r="105">
          <cell r="B105">
            <v>87</v>
          </cell>
          <cell r="C105" t="str">
            <v>Жгун Денис</v>
          </cell>
          <cell r="D105" t="str">
            <v>1999</v>
          </cell>
          <cell r="E105" t="str">
            <v>3р</v>
          </cell>
          <cell r="F105" t="str">
            <v>Ярославская</v>
          </cell>
          <cell r="G105" t="str">
            <v>Рыбинск, СДЮСШОР-2</v>
          </cell>
          <cell r="H105" t="str">
            <v>Дорожкина О.Н.</v>
          </cell>
        </row>
        <row r="106">
          <cell r="B106">
            <v>93</v>
          </cell>
          <cell r="C106" t="str">
            <v>Головицын Кирилл</v>
          </cell>
          <cell r="D106" t="str">
            <v>10.05.1998</v>
          </cell>
          <cell r="E106" t="str">
            <v>2р</v>
          </cell>
          <cell r="F106" t="str">
            <v>Ярославская</v>
          </cell>
          <cell r="G106" t="str">
            <v>Рыбинск, СДЮСШОР-2</v>
          </cell>
          <cell r="H106" t="str">
            <v>Шостак А.А.</v>
          </cell>
        </row>
        <row r="107">
          <cell r="B107">
            <v>95</v>
          </cell>
          <cell r="C107" t="str">
            <v>Колчин Артем</v>
          </cell>
          <cell r="D107" t="str">
            <v>06.05.1998</v>
          </cell>
          <cell r="E107" t="str">
            <v>1р</v>
          </cell>
          <cell r="F107" t="str">
            <v>Ярославская</v>
          </cell>
          <cell r="G107" t="str">
            <v>Рыбинск, СДЮСШОР-2</v>
          </cell>
          <cell r="H107" t="str">
            <v>Жукова Т.Г.</v>
          </cell>
        </row>
        <row r="108">
          <cell r="B108">
            <v>97</v>
          </cell>
          <cell r="C108" t="str">
            <v>Семенов Николай</v>
          </cell>
          <cell r="D108" t="str">
            <v>09.05.1992</v>
          </cell>
          <cell r="E108" t="str">
            <v>1р</v>
          </cell>
          <cell r="F108" t="str">
            <v>Ярославская</v>
          </cell>
          <cell r="G108" t="str">
            <v>Рыбинск, СДЮСШОР-2</v>
          </cell>
          <cell r="H108" t="str">
            <v>Жукова Т.Г.</v>
          </cell>
        </row>
        <row r="109">
          <cell r="B109">
            <v>98</v>
          </cell>
          <cell r="C109" t="str">
            <v>Ильичев Алексей</v>
          </cell>
          <cell r="D109" t="str">
            <v>08.03.1997</v>
          </cell>
          <cell r="E109" t="str">
            <v>1р</v>
          </cell>
          <cell r="F109" t="str">
            <v>Ярославская</v>
          </cell>
          <cell r="G109" t="str">
            <v>Рыбинск, СДЮСШОР-2</v>
          </cell>
          <cell r="H109" t="str">
            <v>Мокроусов А.Ю.</v>
          </cell>
        </row>
        <row r="110">
          <cell r="B110">
            <v>100</v>
          </cell>
          <cell r="C110" t="str">
            <v>Муров Максим</v>
          </cell>
          <cell r="D110" t="str">
            <v>1999</v>
          </cell>
          <cell r="E110" t="str">
            <v>3р</v>
          </cell>
          <cell r="F110" t="str">
            <v>Ярославская</v>
          </cell>
          <cell r="G110" t="str">
            <v>Рыбинск, СДЮСШОР-2</v>
          </cell>
          <cell r="H110" t="str">
            <v>Мокроусов А.Ю.</v>
          </cell>
        </row>
        <row r="111">
          <cell r="B111">
            <v>113</v>
          </cell>
          <cell r="C111" t="str">
            <v>Палажко Александр</v>
          </cell>
          <cell r="D111" t="str">
            <v>08.03.1996</v>
          </cell>
          <cell r="E111" t="str">
            <v>1р</v>
          </cell>
          <cell r="F111" t="str">
            <v>Ярославская</v>
          </cell>
          <cell r="G111" t="str">
            <v>Рыбинск, СДЮСШОР-2, МКОУ ДОД ДЮСШ РМР</v>
          </cell>
          <cell r="H111" t="str">
            <v>Пивентьев С.А.</v>
          </cell>
        </row>
        <row r="112">
          <cell r="B112">
            <v>114</v>
          </cell>
          <cell r="C112" t="str">
            <v>Ромашов Денис</v>
          </cell>
          <cell r="D112" t="str">
            <v>17.05.1998</v>
          </cell>
          <cell r="E112" t="str">
            <v>2р</v>
          </cell>
          <cell r="F112" t="str">
            <v>Ярославская</v>
          </cell>
          <cell r="G112" t="str">
            <v>Рыбинск, СДЮСШОР-2, МКОУ ДОД ДЮСШ РМР</v>
          </cell>
          <cell r="H112" t="str">
            <v>Пивентьев С.А.</v>
          </cell>
        </row>
        <row r="113">
          <cell r="B113">
            <v>115</v>
          </cell>
          <cell r="C113" t="str">
            <v>Юзбашян Георгий</v>
          </cell>
          <cell r="D113" t="str">
            <v>27.01.1998</v>
          </cell>
          <cell r="E113" t="str">
            <v>2р</v>
          </cell>
          <cell r="F113" t="str">
            <v>Ярославская</v>
          </cell>
          <cell r="G113" t="str">
            <v>Рыбинск, СДЮСШОР-2, МКОУ ДОД ДЮСШ РМР</v>
          </cell>
          <cell r="H113" t="str">
            <v>Пивентьев С.А.</v>
          </cell>
        </row>
        <row r="114">
          <cell r="B114">
            <v>119</v>
          </cell>
          <cell r="C114" t="str">
            <v>Дробаха Игорь</v>
          </cell>
          <cell r="D114" t="str">
            <v>26.06.1993</v>
          </cell>
          <cell r="E114" t="str">
            <v>1р</v>
          </cell>
          <cell r="F114" t="str">
            <v>Ярославская</v>
          </cell>
          <cell r="G114" t="str">
            <v>Рыбинск, СДЮСШОР-2</v>
          </cell>
          <cell r="H114" t="str">
            <v>Пивентьев С.А.</v>
          </cell>
        </row>
        <row r="115">
          <cell r="C115" t="str">
            <v>Бабаян Роман</v>
          </cell>
          <cell r="D115" t="str">
            <v>26.12.1996</v>
          </cell>
          <cell r="E115" t="str">
            <v>2р</v>
          </cell>
          <cell r="F115" t="str">
            <v>Ярославская</v>
          </cell>
          <cell r="G115" t="str">
            <v>Рыбинск, СДЮСШОР-2</v>
          </cell>
          <cell r="H115" t="str">
            <v>Пивентьев С.А.</v>
          </cell>
        </row>
        <row r="116">
          <cell r="B116">
            <v>123</v>
          </cell>
          <cell r="C116" t="str">
            <v>Ломакин Павел</v>
          </cell>
          <cell r="D116" t="str">
            <v>14.03.1993</v>
          </cell>
          <cell r="E116" t="str">
            <v>1р</v>
          </cell>
          <cell r="F116" t="str">
            <v>Ярославская</v>
          </cell>
          <cell r="G116" t="str">
            <v>Рыбинск, СДЮСШОР-2</v>
          </cell>
          <cell r="H116" t="str">
            <v>Пивентьев С.А.</v>
          </cell>
        </row>
        <row r="117">
          <cell r="B117">
            <v>88</v>
          </cell>
          <cell r="C117" t="str">
            <v>Трусов Дмитрий</v>
          </cell>
          <cell r="D117" t="str">
            <v>26.05.1994</v>
          </cell>
          <cell r="E117" t="str">
            <v>1р</v>
          </cell>
          <cell r="F117" t="str">
            <v>Ярославская</v>
          </cell>
          <cell r="G117" t="str">
            <v>Рыбинск, СДЮСШОР-2</v>
          </cell>
          <cell r="H117" t="str">
            <v>Пивентьев С.А.</v>
          </cell>
        </row>
        <row r="118">
          <cell r="B118">
            <v>124</v>
          </cell>
          <cell r="C118" t="str">
            <v>Дворковский Евгений</v>
          </cell>
          <cell r="D118" t="str">
            <v>1999</v>
          </cell>
          <cell r="E118" t="str">
            <v>3р</v>
          </cell>
          <cell r="F118" t="str">
            <v>Ярославская</v>
          </cell>
          <cell r="G118" t="str">
            <v>Рыбинск, СДЮСШОР-8</v>
          </cell>
          <cell r="H118" t="str">
            <v>Меньшаев О.В.</v>
          </cell>
        </row>
        <row r="119">
          <cell r="B119">
            <v>161</v>
          </cell>
          <cell r="C119" t="str">
            <v>Светлов Даниил</v>
          </cell>
          <cell r="D119" t="str">
            <v>19.11.1999</v>
          </cell>
          <cell r="E119" t="str">
            <v>2р</v>
          </cell>
          <cell r="F119" t="str">
            <v>Ярославская</v>
          </cell>
          <cell r="G119" t="str">
            <v>Рыбинск, СДЮСШОР-8</v>
          </cell>
          <cell r="H119" t="str">
            <v>Зверев В.Н.</v>
          </cell>
        </row>
        <row r="120">
          <cell r="B120">
            <v>170</v>
          </cell>
          <cell r="C120" t="str">
            <v>Бахаводинов Мунис</v>
          </cell>
          <cell r="D120" t="str">
            <v>1998</v>
          </cell>
          <cell r="E120" t="str">
            <v>3р</v>
          </cell>
          <cell r="F120" t="str">
            <v>Ярославская</v>
          </cell>
          <cell r="G120" t="str">
            <v>Рыбинск, СДЮСШОР-2</v>
          </cell>
          <cell r="H120" t="str">
            <v>Пивентьев С.А.</v>
          </cell>
        </row>
        <row r="121">
          <cell r="B121">
            <v>248</v>
          </cell>
          <cell r="C121" t="str">
            <v>Цвенгер Данил</v>
          </cell>
          <cell r="D121" t="str">
            <v>29.04.1999</v>
          </cell>
          <cell r="E121" t="str">
            <v>1р</v>
          </cell>
          <cell r="F121" t="str">
            <v>Калининградская</v>
          </cell>
          <cell r="G121" t="str">
            <v>Калининград, СДЮСШОР-4</v>
          </cell>
          <cell r="H121" t="str">
            <v>Прохоров В.Е., Шляхтина Е.И.</v>
          </cell>
        </row>
        <row r="122">
          <cell r="B122">
            <v>249</v>
          </cell>
          <cell r="C122" t="str">
            <v>Спиридонов Олег</v>
          </cell>
          <cell r="D122" t="str">
            <v>16.08.1999</v>
          </cell>
          <cell r="E122" t="str">
            <v>1р</v>
          </cell>
          <cell r="F122" t="str">
            <v>Калининградская</v>
          </cell>
          <cell r="G122" t="str">
            <v>Калининград, СДЮСШОР-4</v>
          </cell>
          <cell r="H122" t="str">
            <v>Антунович Г.П., Слушкин В.К.</v>
          </cell>
        </row>
        <row r="123">
          <cell r="B123">
            <v>250</v>
          </cell>
          <cell r="C123" t="str">
            <v>Марков Никита</v>
          </cell>
          <cell r="D123" t="str">
            <v>12.01.1998</v>
          </cell>
          <cell r="E123" t="str">
            <v>1р</v>
          </cell>
          <cell r="F123" t="str">
            <v>Калининградская</v>
          </cell>
          <cell r="G123" t="str">
            <v>Калининград, СДЮСШОР-4</v>
          </cell>
          <cell r="H123" t="str">
            <v>Стародубова Т.А.</v>
          </cell>
        </row>
        <row r="124">
          <cell r="B124">
            <v>251</v>
          </cell>
          <cell r="C124" t="str">
            <v>Михеев Андрей</v>
          </cell>
          <cell r="D124" t="str">
            <v>06.05.1998</v>
          </cell>
          <cell r="E124" t="str">
            <v>1р</v>
          </cell>
          <cell r="F124" t="str">
            <v>Калининградская</v>
          </cell>
          <cell r="G124" t="str">
            <v>Калининград, СДЮСШОР-4</v>
          </cell>
          <cell r="H124" t="str">
            <v>Гадиатова Н.В., Сельская Л.М., Маляревич В.В.</v>
          </cell>
        </row>
        <row r="125">
          <cell r="B125">
            <v>252</v>
          </cell>
          <cell r="C125" t="str">
            <v>Муратов Андрей</v>
          </cell>
          <cell r="D125" t="str">
            <v>15.08.1997</v>
          </cell>
          <cell r="E125" t="str">
            <v>1р</v>
          </cell>
          <cell r="F125" t="str">
            <v>Калининградская</v>
          </cell>
          <cell r="G125" t="str">
            <v>Калининград, СДЮСШОР-4</v>
          </cell>
          <cell r="H125" t="str">
            <v>Гадиатова Н.В., Сельская Л.М., Маляревич В.В.</v>
          </cell>
        </row>
        <row r="126">
          <cell r="B126">
            <v>243</v>
          </cell>
          <cell r="C126" t="str">
            <v>Смирнов Пайшао</v>
          </cell>
          <cell r="D126" t="str">
            <v>01.08.1996</v>
          </cell>
          <cell r="E126" t="str">
            <v>1р</v>
          </cell>
          <cell r="F126" t="str">
            <v>Калининградская</v>
          </cell>
          <cell r="G126" t="str">
            <v>Калининград, УОР</v>
          </cell>
          <cell r="H126" t="str">
            <v>ЗТР Антунович Г.П., Слушкин В.К.</v>
          </cell>
        </row>
        <row r="127">
          <cell r="B127">
            <v>503</v>
          </cell>
          <cell r="C127" t="str">
            <v>Чекин Илья</v>
          </cell>
          <cell r="D127" t="str">
            <v>04.01.1995</v>
          </cell>
          <cell r="E127" t="str">
            <v>КМС</v>
          </cell>
          <cell r="F127" t="str">
            <v>Калининградская</v>
          </cell>
          <cell r="G127" t="str">
            <v>Калининград, СДЮСШОР-4</v>
          </cell>
          <cell r="H127" t="str">
            <v>Балашов С.Г., Балашова В.А.</v>
          </cell>
        </row>
        <row r="128">
          <cell r="B128">
            <v>254</v>
          </cell>
          <cell r="C128" t="str">
            <v>Маклыгин Мартин</v>
          </cell>
          <cell r="D128" t="str">
            <v>01.05.1996</v>
          </cell>
          <cell r="E128" t="str">
            <v>КМС</v>
          </cell>
          <cell r="F128" t="str">
            <v>Калининградская</v>
          </cell>
          <cell r="G128" t="str">
            <v>Калининград, УОР</v>
          </cell>
          <cell r="H128" t="str">
            <v>Лобков В.Г., Антунович Г.П., Слушкин В.К.</v>
          </cell>
        </row>
        <row r="129">
          <cell r="B129">
            <v>182</v>
          </cell>
          <cell r="C129" t="str">
            <v>Мыльников Артем</v>
          </cell>
          <cell r="D129" t="str">
            <v>27.03.1997</v>
          </cell>
          <cell r="E129" t="str">
            <v>КМС</v>
          </cell>
          <cell r="F129" t="str">
            <v>Ярославская</v>
          </cell>
          <cell r="G129" t="str">
            <v>Ярославль, ГУ ЯО ЦСП ШВСМ</v>
          </cell>
          <cell r="H129" t="str">
            <v>Рыбаков В.Ю., Рыбакова Л.Е.</v>
          </cell>
        </row>
        <row r="130">
          <cell r="B130">
            <v>481</v>
          </cell>
          <cell r="C130" t="str">
            <v>Гогочури Зураб</v>
          </cell>
          <cell r="D130" t="str">
            <v>22.03.1990</v>
          </cell>
          <cell r="E130" t="str">
            <v>МС</v>
          </cell>
          <cell r="F130" t="str">
            <v>Ярославская</v>
          </cell>
          <cell r="G130" t="str">
            <v>Ярославль, ГУ ЯО ЦСП ШВСМ</v>
          </cell>
          <cell r="H130" t="str">
            <v>Рыбаков В.Ю., Рыбакова Л.Е.</v>
          </cell>
        </row>
        <row r="131">
          <cell r="B131">
            <v>474</v>
          </cell>
          <cell r="C131" t="str">
            <v>Маляренко Станислав</v>
          </cell>
          <cell r="D131" t="str">
            <v>19.05.1985</v>
          </cell>
          <cell r="E131" t="str">
            <v>МС</v>
          </cell>
          <cell r="F131" t="str">
            <v>Ярославская</v>
          </cell>
          <cell r="G131" t="str">
            <v>Ярославль, ГУ ЯО ЦСП ШВСМ</v>
          </cell>
          <cell r="H131" t="str">
            <v>Рыбаков В.Ю., Рыбакова Л.Е.</v>
          </cell>
        </row>
        <row r="132">
          <cell r="B132">
            <v>183</v>
          </cell>
          <cell r="C132" t="str">
            <v>Заболоцких Данил</v>
          </cell>
          <cell r="D132" t="str">
            <v>1999</v>
          </cell>
          <cell r="E132" t="str">
            <v>2р</v>
          </cell>
          <cell r="F132" t="str">
            <v>Архангельская</v>
          </cell>
          <cell r="G132" t="str">
            <v>Коряжма, ДЮСШ</v>
          </cell>
          <cell r="H132" t="str">
            <v>Казанцев Л.А.</v>
          </cell>
        </row>
        <row r="133">
          <cell r="B133">
            <v>184</v>
          </cell>
          <cell r="C133" t="str">
            <v>Гапшевичус Иван</v>
          </cell>
          <cell r="D133" t="str">
            <v>1997</v>
          </cell>
          <cell r="E133" t="str">
            <v>1р</v>
          </cell>
          <cell r="F133" t="str">
            <v>Архангельская</v>
          </cell>
          <cell r="G133" t="str">
            <v>Коряжма, ДЮСШ</v>
          </cell>
          <cell r="H133" t="str">
            <v>Казанцев Л.А.</v>
          </cell>
        </row>
        <row r="134">
          <cell r="B134">
            <v>185</v>
          </cell>
          <cell r="C134" t="str">
            <v>Окулов Вячеслав</v>
          </cell>
          <cell r="D134" t="str">
            <v>1994</v>
          </cell>
          <cell r="E134" t="str">
            <v>КМС</v>
          </cell>
          <cell r="F134" t="str">
            <v>Архангельская</v>
          </cell>
          <cell r="G134" t="str">
            <v>Коряжма, ДЮСШ</v>
          </cell>
          <cell r="H134" t="str">
            <v>Казанцев Л.А.</v>
          </cell>
        </row>
        <row r="135">
          <cell r="B135">
            <v>186</v>
          </cell>
          <cell r="C135" t="str">
            <v>Вешняков Данил</v>
          </cell>
          <cell r="D135" t="str">
            <v>2000</v>
          </cell>
          <cell r="E135" t="str">
            <v>2р</v>
          </cell>
          <cell r="F135" t="str">
            <v>Архангельская</v>
          </cell>
          <cell r="G135" t="str">
            <v>Коряжма, ДЮСШ</v>
          </cell>
          <cell r="H135" t="str">
            <v>Казанцев Л.А.</v>
          </cell>
        </row>
        <row r="136">
          <cell r="B136">
            <v>187</v>
          </cell>
          <cell r="C136" t="str">
            <v>Некрасов Егор</v>
          </cell>
          <cell r="D136" t="str">
            <v>1999</v>
          </cell>
          <cell r="E136" t="str">
            <v>1р</v>
          </cell>
          <cell r="F136" t="str">
            <v>Архангельская</v>
          </cell>
          <cell r="G136" t="str">
            <v>Коряжма, ДЮСШ</v>
          </cell>
          <cell r="H136" t="str">
            <v>Казанцев Л.А.</v>
          </cell>
        </row>
        <row r="137">
          <cell r="B137">
            <v>188</v>
          </cell>
          <cell r="C137" t="str">
            <v>Пономарев Иван</v>
          </cell>
          <cell r="D137" t="str">
            <v>1997</v>
          </cell>
          <cell r="E137" t="str">
            <v>2р</v>
          </cell>
          <cell r="F137" t="str">
            <v>Архангельская</v>
          </cell>
          <cell r="G137" t="str">
            <v>Коряжма, ДЮСШ</v>
          </cell>
          <cell r="H137" t="str">
            <v>Казанцев Л.А.</v>
          </cell>
        </row>
        <row r="138">
          <cell r="B138">
            <v>282</v>
          </cell>
          <cell r="C138" t="str">
            <v>Тихомиров Дмитрий</v>
          </cell>
          <cell r="D138" t="str">
            <v>1996</v>
          </cell>
          <cell r="F138" t="str">
            <v>Ярославская</v>
          </cell>
          <cell r="G138" t="str">
            <v>Рыбинск, СДЮСШОР "Темп"</v>
          </cell>
          <cell r="H138" t="str">
            <v>Ивушин А.М.</v>
          </cell>
        </row>
        <row r="139">
          <cell r="B139">
            <v>283</v>
          </cell>
          <cell r="C139" t="str">
            <v>Щербинин Александр</v>
          </cell>
          <cell r="D139" t="str">
            <v>1994</v>
          </cell>
          <cell r="F139" t="str">
            <v>Ярославская</v>
          </cell>
          <cell r="G139" t="str">
            <v>Рыбинск, СДЮСШОР "Темп"</v>
          </cell>
          <cell r="H139" t="str">
            <v>Ивушин А.М.</v>
          </cell>
        </row>
        <row r="140">
          <cell r="B140">
            <v>284</v>
          </cell>
          <cell r="C140" t="str">
            <v>Островский Евгений</v>
          </cell>
          <cell r="D140" t="str">
            <v>1997</v>
          </cell>
          <cell r="F140" t="str">
            <v>Ярославская</v>
          </cell>
          <cell r="G140" t="str">
            <v>Рыбинск, СДЮСШОР "Темп"</v>
          </cell>
          <cell r="H140" t="str">
            <v>Ивушин А.М.</v>
          </cell>
        </row>
        <row r="141">
          <cell r="B141">
            <v>285</v>
          </cell>
          <cell r="C141" t="str">
            <v>Макаров Артем</v>
          </cell>
          <cell r="D141" t="str">
            <v>1997</v>
          </cell>
          <cell r="F141" t="str">
            <v>Ярославская</v>
          </cell>
          <cell r="G141" t="str">
            <v>Рыбинск, СДЮСШОР "Темп"</v>
          </cell>
          <cell r="H141" t="str">
            <v>Ивушин А.М.</v>
          </cell>
        </row>
        <row r="142">
          <cell r="B142">
            <v>279</v>
          </cell>
          <cell r="C142" t="str">
            <v>Винокуров Алексей</v>
          </cell>
          <cell r="D142" t="str">
            <v>25.05.1992</v>
          </cell>
          <cell r="E142" t="str">
            <v>КМС</v>
          </cell>
          <cell r="F142" t="str">
            <v>Ленинградская</v>
          </cell>
          <cell r="G142" t="str">
            <v>Тосно, ДЮСШ-1</v>
          </cell>
          <cell r="H142" t="str">
            <v>Винокуров А.И.</v>
          </cell>
        </row>
        <row r="143">
          <cell r="B143">
            <v>168</v>
          </cell>
          <cell r="C143" t="str">
            <v>Караваев Николай</v>
          </cell>
          <cell r="D143" t="str">
            <v>1995</v>
          </cell>
          <cell r="E143" t="str">
            <v>1р</v>
          </cell>
          <cell r="F143" t="str">
            <v>Р-ка Коми</v>
          </cell>
          <cell r="G143" t="str">
            <v>Сыктывкар, КДЮСШ-1</v>
          </cell>
          <cell r="H143" t="str">
            <v>Панюкова М.А.</v>
          </cell>
        </row>
        <row r="144">
          <cell r="B144">
            <v>169</v>
          </cell>
          <cell r="C144" t="str">
            <v>Балясников Иван</v>
          </cell>
          <cell r="D144" t="str">
            <v>1989</v>
          </cell>
          <cell r="E144" t="str">
            <v>КМС</v>
          </cell>
          <cell r="F144" t="str">
            <v>Р-ка Коми</v>
          </cell>
          <cell r="G144" t="str">
            <v>Сыктывкар, КДЮСШ-1</v>
          </cell>
          <cell r="H144" t="str">
            <v>Панюкова М.А.</v>
          </cell>
        </row>
        <row r="145">
          <cell r="B145">
            <v>174</v>
          </cell>
          <cell r="C145" t="str">
            <v>Трушкин Александр</v>
          </cell>
          <cell r="D145" t="str">
            <v>1996</v>
          </cell>
          <cell r="E145" t="str">
            <v>1р</v>
          </cell>
          <cell r="F145" t="str">
            <v>Р-ка Коми</v>
          </cell>
          <cell r="G145" t="str">
            <v>Сыктывкар, КДЮСШ-1</v>
          </cell>
          <cell r="H145" t="str">
            <v>Углова С.В., Панюкова М.А.</v>
          </cell>
        </row>
        <row r="146">
          <cell r="B146">
            <v>175</v>
          </cell>
          <cell r="C146" t="str">
            <v>Морохин Николай</v>
          </cell>
          <cell r="D146" t="str">
            <v>1993</v>
          </cell>
          <cell r="E146" t="str">
            <v>1р</v>
          </cell>
          <cell r="F146" t="str">
            <v>Р-ка Коми</v>
          </cell>
          <cell r="G146" t="str">
            <v>Сыктывкар, КДЮСШ-1</v>
          </cell>
          <cell r="H146" t="str">
            <v>Панюкова М.А.</v>
          </cell>
        </row>
        <row r="147">
          <cell r="B147">
            <v>176</v>
          </cell>
          <cell r="C147" t="str">
            <v>Филиппов Дмитрий</v>
          </cell>
          <cell r="D147" t="str">
            <v>1997</v>
          </cell>
          <cell r="E147" t="str">
            <v>1р</v>
          </cell>
          <cell r="F147" t="str">
            <v>Р-ка Коми</v>
          </cell>
          <cell r="G147" t="str">
            <v>Сыктывкар, КДЮСШ-1</v>
          </cell>
          <cell r="H147" t="str">
            <v>Панюкова М.А.</v>
          </cell>
        </row>
        <row r="148">
          <cell r="B148">
            <v>178</v>
          </cell>
          <cell r="C148" t="str">
            <v>Шадрин Яков</v>
          </cell>
          <cell r="D148" t="str">
            <v>1993</v>
          </cell>
          <cell r="E148" t="str">
            <v>1р</v>
          </cell>
          <cell r="F148" t="str">
            <v>Р-ка Коми</v>
          </cell>
          <cell r="G148" t="str">
            <v>Сыктывкар, КДЮСШ-1</v>
          </cell>
          <cell r="H148" t="str">
            <v xml:space="preserve">Панюкова М.А. </v>
          </cell>
        </row>
        <row r="149">
          <cell r="B149">
            <v>179</v>
          </cell>
          <cell r="C149" t="str">
            <v>Штадлер Артур</v>
          </cell>
          <cell r="D149" t="str">
            <v>1998</v>
          </cell>
          <cell r="E149" t="str">
            <v>1р</v>
          </cell>
          <cell r="F149" t="str">
            <v>Р-ка Коми</v>
          </cell>
          <cell r="G149" t="str">
            <v>Сыктывкар, КДЮСШ-1</v>
          </cell>
          <cell r="H149" t="str">
            <v xml:space="preserve">Панюкова М.А. </v>
          </cell>
        </row>
        <row r="150">
          <cell r="B150">
            <v>181</v>
          </cell>
          <cell r="C150" t="str">
            <v>Кимша Степан</v>
          </cell>
          <cell r="D150" t="str">
            <v>1998</v>
          </cell>
          <cell r="E150" t="str">
            <v>2р</v>
          </cell>
          <cell r="F150" t="str">
            <v>Р-ка Коми</v>
          </cell>
          <cell r="G150" t="str">
            <v>Сыктывкар, КДЮСШ-1</v>
          </cell>
          <cell r="H150" t="str">
            <v>Панюкова М.А.</v>
          </cell>
        </row>
        <row r="151">
          <cell r="B151">
            <v>101</v>
          </cell>
          <cell r="C151" t="str">
            <v>Лавров Александр</v>
          </cell>
          <cell r="D151" t="str">
            <v>1993</v>
          </cell>
          <cell r="E151" t="str">
            <v>КМС</v>
          </cell>
          <cell r="F151" t="str">
            <v>Р-ка Коми</v>
          </cell>
          <cell r="G151" t="str">
            <v>Сыктывкар, КДЮСШ-1</v>
          </cell>
          <cell r="H151" t="str">
            <v>Панюкова М.А.</v>
          </cell>
        </row>
        <row r="152">
          <cell r="B152">
            <v>287</v>
          </cell>
          <cell r="C152" t="str">
            <v>Киселев Алексей</v>
          </cell>
          <cell r="D152" t="str">
            <v>27.05.1992</v>
          </cell>
          <cell r="E152" t="str">
            <v>КМС</v>
          </cell>
          <cell r="F152" t="str">
            <v>Вологодская</v>
          </cell>
          <cell r="G152" t="str">
            <v>Вологда, АУ ФКиС ЦСП</v>
          </cell>
          <cell r="H152" t="str">
            <v>Киселев В.Д.</v>
          </cell>
        </row>
        <row r="153">
          <cell r="B153">
            <v>288</v>
          </cell>
          <cell r="C153" t="str">
            <v>Шкуропатов Дмитрий</v>
          </cell>
          <cell r="D153" t="str">
            <v>30.03.1993</v>
          </cell>
          <cell r="E153" t="str">
            <v>МС</v>
          </cell>
          <cell r="F153" t="str">
            <v>Вологодская</v>
          </cell>
          <cell r="G153" t="str">
            <v>Вологда, АУ ФКиС ЦСП</v>
          </cell>
          <cell r="H153" t="str">
            <v>Смелов Н.А., Демин А.М.</v>
          </cell>
        </row>
        <row r="154">
          <cell r="B154">
            <v>290</v>
          </cell>
          <cell r="C154" t="str">
            <v>Новослугин Максим</v>
          </cell>
          <cell r="D154" t="str">
            <v>21.08.1995</v>
          </cell>
          <cell r="E154" t="str">
            <v>КМС</v>
          </cell>
          <cell r="F154" t="str">
            <v>Вологодская</v>
          </cell>
          <cell r="G154" t="str">
            <v>Вологда, АУ ФКиС ЦСП</v>
          </cell>
          <cell r="H154" t="str">
            <v>Синицкий А.Д., Воробьева Н.Н.</v>
          </cell>
        </row>
        <row r="155">
          <cell r="B155">
            <v>292</v>
          </cell>
          <cell r="C155" t="str">
            <v>Бобылев Семен</v>
          </cell>
          <cell r="D155" t="str">
            <v>13.07.1995</v>
          </cell>
          <cell r="E155" t="str">
            <v>1р</v>
          </cell>
          <cell r="F155" t="str">
            <v>Вологодская</v>
          </cell>
          <cell r="G155" t="str">
            <v>Вологда, АУ ФКиС ЦСП</v>
          </cell>
          <cell r="H155" t="str">
            <v>Боголюбов В.Л.</v>
          </cell>
        </row>
        <row r="156">
          <cell r="B156">
            <v>293</v>
          </cell>
          <cell r="C156" t="str">
            <v>Смирнов Антон</v>
          </cell>
          <cell r="D156" t="str">
            <v>28.09.1995</v>
          </cell>
          <cell r="E156" t="str">
            <v>1р</v>
          </cell>
          <cell r="F156" t="str">
            <v>Вологодская</v>
          </cell>
          <cell r="G156" t="str">
            <v>Вологда, АУ ФКиС ЦСП</v>
          </cell>
          <cell r="H156" t="str">
            <v>Волков В.Н.</v>
          </cell>
        </row>
        <row r="157">
          <cell r="B157">
            <v>294</v>
          </cell>
          <cell r="C157" t="str">
            <v>Кононенко Павел</v>
          </cell>
          <cell r="D157" t="str">
            <v>02.02.1997</v>
          </cell>
          <cell r="E157" t="str">
            <v>КМС</v>
          </cell>
          <cell r="F157" t="str">
            <v>Вологодская</v>
          </cell>
          <cell r="G157" t="str">
            <v>Вологда, АУ ФКиС ЦСП</v>
          </cell>
          <cell r="H157" t="str">
            <v>Столбова О.В.</v>
          </cell>
        </row>
        <row r="158">
          <cell r="B158">
            <v>295</v>
          </cell>
          <cell r="C158" t="str">
            <v>Завгородний Герман</v>
          </cell>
          <cell r="D158" t="str">
            <v>05.10.1996</v>
          </cell>
          <cell r="E158" t="str">
            <v>1р</v>
          </cell>
          <cell r="F158" t="str">
            <v>Вологодская</v>
          </cell>
          <cell r="G158" t="str">
            <v>Вологда, АУ ФКиС ЦСП</v>
          </cell>
          <cell r="H158" t="str">
            <v>Волков В.Н., Куканов Ю.С.</v>
          </cell>
        </row>
        <row r="159">
          <cell r="B159">
            <v>296</v>
          </cell>
          <cell r="C159" t="str">
            <v>Красушкин Андрей</v>
          </cell>
          <cell r="D159" t="str">
            <v>01.07.1997</v>
          </cell>
          <cell r="E159" t="str">
            <v>1р</v>
          </cell>
          <cell r="F159" t="str">
            <v>Вологодская</v>
          </cell>
          <cell r="G159" t="str">
            <v>Вологда, АУ ФКиС ЦСП</v>
          </cell>
          <cell r="H159" t="str">
            <v>Столбова О.В.</v>
          </cell>
        </row>
        <row r="160">
          <cell r="B160">
            <v>297</v>
          </cell>
          <cell r="C160" t="str">
            <v>Кошелев Александр</v>
          </cell>
          <cell r="D160" t="str">
            <v>16.01.1997</v>
          </cell>
          <cell r="E160" t="str">
            <v>КМС</v>
          </cell>
          <cell r="F160" t="str">
            <v>Вологодская</v>
          </cell>
          <cell r="G160" t="str">
            <v>Вологда, АУ ФКиС ЦСП</v>
          </cell>
          <cell r="H160" t="str">
            <v>Волков В.Н., Кошелев Е.Ю.</v>
          </cell>
        </row>
        <row r="161">
          <cell r="B161">
            <v>298</v>
          </cell>
          <cell r="C161" t="str">
            <v>Шубин Андрей</v>
          </cell>
          <cell r="D161" t="str">
            <v>17.09.1997</v>
          </cell>
          <cell r="E161" t="str">
            <v>1р</v>
          </cell>
          <cell r="F161" t="str">
            <v>Вологодская</v>
          </cell>
          <cell r="G161" t="str">
            <v>Вологда, АУ ФКиС ЦСП</v>
          </cell>
          <cell r="H161" t="str">
            <v>Волков В.Н.</v>
          </cell>
        </row>
        <row r="162">
          <cell r="B162">
            <v>299</v>
          </cell>
          <cell r="C162" t="str">
            <v>Лопатин Александр</v>
          </cell>
          <cell r="D162" t="str">
            <v>16.05.1997</v>
          </cell>
          <cell r="E162" t="str">
            <v>1р</v>
          </cell>
          <cell r="F162" t="str">
            <v>Вологодская</v>
          </cell>
          <cell r="G162" t="str">
            <v>Вологда, АУ ФКиС ЦСП</v>
          </cell>
          <cell r="H162" t="str">
            <v>Бурчевский В.З.</v>
          </cell>
        </row>
        <row r="163">
          <cell r="B163">
            <v>357</v>
          </cell>
          <cell r="C163" t="str">
            <v>Наркевич Вячеслав</v>
          </cell>
          <cell r="D163" t="str">
            <v>09.05.1998</v>
          </cell>
          <cell r="E163" t="str">
            <v>1р</v>
          </cell>
          <cell r="F163" t="str">
            <v>Вологодская</v>
          </cell>
          <cell r="G163" t="str">
            <v>Череповец, ДЮСШ-2</v>
          </cell>
          <cell r="H163" t="str">
            <v>Столбова О.В.</v>
          </cell>
        </row>
        <row r="164">
          <cell r="B164">
            <v>360</v>
          </cell>
          <cell r="C164" t="str">
            <v>Беляев Илья</v>
          </cell>
          <cell r="D164" t="str">
            <v>18.01.1998</v>
          </cell>
          <cell r="E164" t="str">
            <v>1р</v>
          </cell>
          <cell r="F164" t="str">
            <v>Вологодская</v>
          </cell>
          <cell r="G164" t="str">
            <v>Череповец, ДЮСШ-2</v>
          </cell>
          <cell r="H164" t="str">
            <v>Лебедев А.В.</v>
          </cell>
        </row>
        <row r="165">
          <cell r="B165">
            <v>473</v>
          </cell>
          <cell r="C165" t="str">
            <v>Лужинский Кирилл</v>
          </cell>
          <cell r="D165" t="str">
            <v>20.03.1999</v>
          </cell>
          <cell r="E165" t="str">
            <v>1р</v>
          </cell>
          <cell r="F165" t="str">
            <v>Вологодская</v>
          </cell>
          <cell r="G165" t="str">
            <v>Череповец, ДЮСШ-2</v>
          </cell>
          <cell r="H165" t="str">
            <v>Столбова О.В.</v>
          </cell>
        </row>
        <row r="166">
          <cell r="B166">
            <v>478</v>
          </cell>
          <cell r="C166" t="str">
            <v>Ефимов Александр</v>
          </cell>
          <cell r="D166" t="str">
            <v>04.09.1998</v>
          </cell>
          <cell r="E166" t="str">
            <v>1р</v>
          </cell>
          <cell r="F166" t="str">
            <v>Вологодская</v>
          </cell>
          <cell r="G166" t="str">
            <v>Череповец, ДЮСШ-2</v>
          </cell>
          <cell r="H166" t="str">
            <v>Столбова О.В.</v>
          </cell>
        </row>
        <row r="167">
          <cell r="B167">
            <v>486</v>
          </cell>
          <cell r="C167" t="str">
            <v>Ширяев Игорь</v>
          </cell>
          <cell r="D167" t="str">
            <v>13.03.1999</v>
          </cell>
          <cell r="E167" t="str">
            <v>2р</v>
          </cell>
          <cell r="F167" t="str">
            <v>Вологодская</v>
          </cell>
          <cell r="G167" t="str">
            <v>Череповец, ДЮСШ-2</v>
          </cell>
          <cell r="H167" t="str">
            <v>Полторацкий С.В.</v>
          </cell>
        </row>
        <row r="168">
          <cell r="B168">
            <v>482</v>
          </cell>
          <cell r="C168" t="str">
            <v>Дудин Алексей</v>
          </cell>
          <cell r="D168" t="str">
            <v>17.02.1986</v>
          </cell>
          <cell r="E168" t="str">
            <v>КМС</v>
          </cell>
          <cell r="F168" t="str">
            <v>Вологодская</v>
          </cell>
          <cell r="G168" t="str">
            <v>Череповец, ДЮСШ-2, Профсоюзы</v>
          </cell>
          <cell r="H168" t="str">
            <v xml:space="preserve">Смелов Н.А. </v>
          </cell>
        </row>
        <row r="169">
          <cell r="B169">
            <v>480</v>
          </cell>
          <cell r="C169" t="str">
            <v>Грищенко Максим</v>
          </cell>
          <cell r="D169" t="str">
            <v>22.02.1999</v>
          </cell>
          <cell r="E169" t="str">
            <v>2р</v>
          </cell>
          <cell r="F169" t="str">
            <v>Вологодская</v>
          </cell>
          <cell r="G169" t="str">
            <v>Череповец, ДЮСШ-2</v>
          </cell>
          <cell r="H169" t="str">
            <v>Столбова О.В.</v>
          </cell>
        </row>
        <row r="170">
          <cell r="B170">
            <v>475</v>
          </cell>
          <cell r="C170" t="str">
            <v>Наклейщиков Алексей</v>
          </cell>
          <cell r="D170" t="str">
            <v>29.03.2000</v>
          </cell>
          <cell r="E170" t="str">
            <v>2р</v>
          </cell>
          <cell r="F170" t="str">
            <v>Вологодская</v>
          </cell>
          <cell r="G170" t="str">
            <v>Череповец, ДЮСШ-2</v>
          </cell>
          <cell r="H170" t="str">
            <v>Полторацкий С.В.</v>
          </cell>
        </row>
        <row r="171">
          <cell r="B171">
            <v>160</v>
          </cell>
          <cell r="C171" t="str">
            <v>Смирнов Антон</v>
          </cell>
          <cell r="D171" t="str">
            <v>28.09.1995</v>
          </cell>
          <cell r="E171" t="str">
            <v>1р</v>
          </cell>
          <cell r="F171" t="str">
            <v>Вологодская</v>
          </cell>
          <cell r="G171" t="str">
            <v>Вологда, ДЮСШ "Спартак"</v>
          </cell>
          <cell r="H171" t="str">
            <v>Волков В.Н.</v>
          </cell>
        </row>
        <row r="172">
          <cell r="B172">
            <v>497</v>
          </cell>
          <cell r="C172" t="str">
            <v>Фалёв Дмитрий</v>
          </cell>
          <cell r="D172" t="str">
            <v>29.04.1983</v>
          </cell>
          <cell r="E172" t="str">
            <v>МС</v>
          </cell>
          <cell r="F172" t="str">
            <v>Архангельская</v>
          </cell>
          <cell r="G172" t="str">
            <v>Архангельск, ГАУ АО "РЦСП "Поморье"</v>
          </cell>
          <cell r="H172" t="str">
            <v>Лебедев А.В.</v>
          </cell>
        </row>
        <row r="173">
          <cell r="B173">
            <v>544</v>
          </cell>
          <cell r="C173" t="str">
            <v>Постников Игорь</v>
          </cell>
          <cell r="D173" t="str">
            <v>03.11.1988</v>
          </cell>
          <cell r="E173" t="str">
            <v>1р</v>
          </cell>
          <cell r="F173" t="str">
            <v>Архангельская</v>
          </cell>
          <cell r="G173" t="str">
            <v xml:space="preserve">Архангельск </v>
          </cell>
          <cell r="H173" t="str">
            <v>самостоятельно</v>
          </cell>
        </row>
        <row r="174">
          <cell r="B174">
            <v>549</v>
          </cell>
          <cell r="C174" t="str">
            <v>Резник Иван</v>
          </cell>
          <cell r="D174" t="str">
            <v>07.11.1994</v>
          </cell>
          <cell r="E174" t="str">
            <v>КМС</v>
          </cell>
          <cell r="F174" t="str">
            <v>Архангельская</v>
          </cell>
          <cell r="G174" t="str">
            <v>Архангельск, ГАУ АО "РЦСП "Поморье"</v>
          </cell>
          <cell r="H174" t="str">
            <v>Чернов А.В.</v>
          </cell>
        </row>
        <row r="175">
          <cell r="B175">
            <v>568</v>
          </cell>
          <cell r="C175" t="str">
            <v>Полосков Антон</v>
          </cell>
          <cell r="D175" t="str">
            <v>24.04.1995</v>
          </cell>
          <cell r="E175" t="str">
            <v>1р</v>
          </cell>
          <cell r="F175" t="str">
            <v>Архангельская</v>
          </cell>
          <cell r="G175" t="str">
            <v xml:space="preserve">Архангельск </v>
          </cell>
          <cell r="H175" t="str">
            <v>Мингалев А.Ю.</v>
          </cell>
        </row>
        <row r="176">
          <cell r="B176">
            <v>571</v>
          </cell>
          <cell r="C176" t="str">
            <v>Якимович Владислав</v>
          </cell>
          <cell r="D176" t="str">
            <v>16.10.1993</v>
          </cell>
          <cell r="E176" t="str">
            <v>1р</v>
          </cell>
          <cell r="F176" t="str">
            <v>Архангельская</v>
          </cell>
          <cell r="G176" t="str">
            <v>Котлас, МБУ ДОД "ДЮСШ-1"</v>
          </cell>
          <cell r="H176" t="str">
            <v>Комлев С.А.</v>
          </cell>
        </row>
        <row r="177">
          <cell r="B177">
            <v>572</v>
          </cell>
          <cell r="C177" t="str">
            <v>Порядин Андрей</v>
          </cell>
          <cell r="D177" t="str">
            <v>12.03.1996</v>
          </cell>
          <cell r="E177" t="str">
            <v>1р</v>
          </cell>
          <cell r="F177" t="str">
            <v>Архангельская</v>
          </cell>
          <cell r="G177" t="str">
            <v>Архангельск, ФСЦ "Арктика", САФУ</v>
          </cell>
          <cell r="H177" t="str">
            <v>Брюхова О.Б.</v>
          </cell>
        </row>
        <row r="178">
          <cell r="B178">
            <v>574</v>
          </cell>
          <cell r="C178" t="str">
            <v>Рябчиков Андрей</v>
          </cell>
          <cell r="D178" t="str">
            <v>12.09.1997</v>
          </cell>
          <cell r="E178" t="str">
            <v>1р</v>
          </cell>
          <cell r="F178" t="str">
            <v>Архангельская</v>
          </cell>
          <cell r="G178" t="str">
            <v>Архангельск, МБОУ ДОД "ДЮСШ-1"</v>
          </cell>
          <cell r="H178" t="str">
            <v>Брюхова О.Б.</v>
          </cell>
        </row>
        <row r="179">
          <cell r="B179">
            <v>576</v>
          </cell>
          <cell r="C179" t="str">
            <v>Якушев Артем</v>
          </cell>
          <cell r="D179" t="str">
            <v>27.05.1997</v>
          </cell>
          <cell r="E179" t="str">
            <v>1р</v>
          </cell>
          <cell r="F179" t="str">
            <v>Архангельская</v>
          </cell>
          <cell r="G179" t="str">
            <v>Архангельск, МБОУ ДОД "ДЮСШ-1"</v>
          </cell>
          <cell r="H179" t="str">
            <v>Брюхова О.Б., Ушанов С.А.</v>
          </cell>
        </row>
        <row r="180">
          <cell r="B180">
            <v>577</v>
          </cell>
          <cell r="C180" t="str">
            <v>Макуров Глеб</v>
          </cell>
          <cell r="D180" t="str">
            <v>19.05.1997</v>
          </cell>
          <cell r="E180" t="str">
            <v>2р</v>
          </cell>
          <cell r="F180" t="str">
            <v>Архангельская</v>
          </cell>
          <cell r="G180" t="str">
            <v>Архангельск, МБОУ ДОД "ДЮСШ-1"</v>
          </cell>
          <cell r="H180" t="str">
            <v>Брюхова О.Б.</v>
          </cell>
        </row>
        <row r="181">
          <cell r="B181">
            <v>578</v>
          </cell>
          <cell r="C181" t="str">
            <v>Полянский Марк</v>
          </cell>
          <cell r="D181" t="str">
            <v>01.01.1997</v>
          </cell>
          <cell r="E181" t="str">
            <v>2р</v>
          </cell>
          <cell r="F181" t="str">
            <v>Архангельская</v>
          </cell>
          <cell r="G181" t="str">
            <v>Котлас, МБУ ДОД "ДЮСШ-1"</v>
          </cell>
          <cell r="H181" t="str">
            <v>Комлев С.А.</v>
          </cell>
        </row>
        <row r="182">
          <cell r="B182">
            <v>580</v>
          </cell>
          <cell r="C182" t="str">
            <v>Рудный Павел</v>
          </cell>
          <cell r="D182" t="str">
            <v>20.04.1998</v>
          </cell>
          <cell r="E182" t="str">
            <v>2р</v>
          </cell>
          <cell r="F182" t="str">
            <v>Архангельская</v>
          </cell>
          <cell r="G182" t="str">
            <v>Архангельск, МБОУ ДОД "ДЮСШ-1"</v>
          </cell>
          <cell r="H182" t="str">
            <v>Брюхова О.Б., Ушанов С.А.</v>
          </cell>
        </row>
        <row r="183">
          <cell r="B183">
            <v>582</v>
          </cell>
          <cell r="C183" t="str">
            <v>Куклин Лев</v>
          </cell>
          <cell r="D183" t="str">
            <v>09.08.1998</v>
          </cell>
          <cell r="E183" t="str">
            <v>1р</v>
          </cell>
          <cell r="F183" t="str">
            <v>Архангельская</v>
          </cell>
          <cell r="G183" t="str">
            <v>Архангельск, АМИ</v>
          </cell>
          <cell r="H183" t="str">
            <v>Мосеев А.А.</v>
          </cell>
        </row>
        <row r="184">
          <cell r="B184">
            <v>585</v>
          </cell>
          <cell r="C184" t="str">
            <v>Бугаев Кирилл</v>
          </cell>
          <cell r="D184" t="str">
            <v>31.05.1998</v>
          </cell>
          <cell r="E184" t="str">
            <v>2р</v>
          </cell>
          <cell r="F184" t="str">
            <v>Архангельская</v>
          </cell>
          <cell r="G184" t="str">
            <v>Архангельск, МБОУ ДОД "ДЮСШ-1"</v>
          </cell>
          <cell r="H184" t="str">
            <v>Брюхова О.Б.</v>
          </cell>
        </row>
        <row r="185">
          <cell r="B185">
            <v>586</v>
          </cell>
          <cell r="C185" t="str">
            <v>Григорьев Даниил</v>
          </cell>
          <cell r="D185" t="str">
            <v>19.04.1998</v>
          </cell>
          <cell r="E185" t="str">
            <v>2р</v>
          </cell>
          <cell r="F185" t="str">
            <v>Архангельская</v>
          </cell>
          <cell r="G185" t="str">
            <v>Архангельск, МБОУ ДОД "ДЮСШ-1"</v>
          </cell>
          <cell r="H185" t="str">
            <v>Брюхова О.Б.</v>
          </cell>
        </row>
        <row r="186">
          <cell r="B186">
            <v>587</v>
          </cell>
          <cell r="C186" t="str">
            <v>Шаньгин Владислав</v>
          </cell>
          <cell r="D186" t="str">
            <v>22.03.1998</v>
          </cell>
          <cell r="E186" t="str">
            <v>1р</v>
          </cell>
          <cell r="F186" t="str">
            <v>Архангельская</v>
          </cell>
          <cell r="G186" t="str">
            <v>Архангельск, МБОУ ДОД "ДЮСШ-1"</v>
          </cell>
          <cell r="H186" t="str">
            <v>Брюхова О.Б., Ушанов С.А.</v>
          </cell>
        </row>
        <row r="187">
          <cell r="B187">
            <v>588</v>
          </cell>
          <cell r="C187" t="str">
            <v>Шаньгин Станислав</v>
          </cell>
          <cell r="D187" t="str">
            <v>22.03.1998</v>
          </cell>
          <cell r="E187" t="str">
            <v>1р</v>
          </cell>
          <cell r="F187" t="str">
            <v>Архангельская</v>
          </cell>
          <cell r="G187" t="str">
            <v>Архангельск, МБОУ ДОД "ДЮСШ-1"</v>
          </cell>
          <cell r="H187" t="str">
            <v>Брюхова О.Б., Ушанов С.А.</v>
          </cell>
        </row>
        <row r="188">
          <cell r="B188">
            <v>589</v>
          </cell>
          <cell r="C188" t="str">
            <v>Голиков Александр</v>
          </cell>
          <cell r="D188" t="str">
            <v>22.01.1998</v>
          </cell>
          <cell r="E188" t="str">
            <v>2р</v>
          </cell>
          <cell r="F188" t="str">
            <v>Архангельская</v>
          </cell>
          <cell r="G188" t="str">
            <v>Архангельск, МБОУ ДОД "ДЮСШ-1"</v>
          </cell>
          <cell r="H188" t="str">
            <v>Брюхова О.Б.</v>
          </cell>
        </row>
        <row r="189">
          <cell r="B189">
            <v>590</v>
          </cell>
          <cell r="C189" t="str">
            <v>Рыжкевич Никита</v>
          </cell>
          <cell r="D189" t="str">
            <v>12.04.1998</v>
          </cell>
          <cell r="E189" t="str">
            <v>2р</v>
          </cell>
          <cell r="F189" t="str">
            <v>Архангельская</v>
          </cell>
          <cell r="G189" t="str">
            <v>Архангельск, УЛГ</v>
          </cell>
          <cell r="H189" t="str">
            <v>Мосеев А.А.</v>
          </cell>
        </row>
        <row r="190">
          <cell r="B190">
            <v>195</v>
          </cell>
          <cell r="C190" t="str">
            <v>Котляров Евгений</v>
          </cell>
          <cell r="D190" t="str">
            <v>02.08.1986</v>
          </cell>
          <cell r="E190" t="str">
            <v>МСМК</v>
          </cell>
          <cell r="F190" t="str">
            <v>Мурманская-Карелия</v>
          </cell>
          <cell r="G190" t="str">
            <v>Мурманск-Петрозаводск, СДЮСШОР-4,СДЮСШОР-3, Динамо</v>
          </cell>
          <cell r="H190" t="str">
            <v>Фарутин Н.В., Воробьев С.А.</v>
          </cell>
        </row>
        <row r="191">
          <cell r="B191">
            <v>197</v>
          </cell>
          <cell r="C191" t="str">
            <v>Федин Андрей</v>
          </cell>
          <cell r="D191" t="str">
            <v>02.08.1986</v>
          </cell>
          <cell r="E191" t="str">
            <v>МС</v>
          </cell>
          <cell r="F191" t="str">
            <v>Мурманская-Карелия</v>
          </cell>
          <cell r="G191" t="str">
            <v>Мурманск-Петрозаводск, СДЮСШОР-4,СДЮСШОР-3, Динамо, ЦСП</v>
          </cell>
          <cell r="H191" t="str">
            <v>Фарутин Н.В., Воробьев С.А.</v>
          </cell>
        </row>
        <row r="192">
          <cell r="B192">
            <v>200</v>
          </cell>
          <cell r="C192" t="str">
            <v>Семенов Руслан</v>
          </cell>
          <cell r="D192" t="str">
            <v>1984</v>
          </cell>
          <cell r="E192" t="str">
            <v>КМС</v>
          </cell>
          <cell r="F192" t="str">
            <v>Мурманская</v>
          </cell>
          <cell r="G192" t="str">
            <v>Мурманск, СДЮСШОР-4, Динамо, ЦСП</v>
          </cell>
          <cell r="H192" t="str">
            <v>Семенов Р.В.</v>
          </cell>
        </row>
        <row r="193">
          <cell r="B193">
            <v>202</v>
          </cell>
          <cell r="C193" t="str">
            <v>Казарян Миран</v>
          </cell>
          <cell r="D193" t="str">
            <v>1994</v>
          </cell>
          <cell r="E193" t="str">
            <v>КМС</v>
          </cell>
          <cell r="F193" t="str">
            <v>Мурманская</v>
          </cell>
          <cell r="G193" t="str">
            <v>Мурманск, СДЮСШОР-4, Динамо</v>
          </cell>
          <cell r="H193" t="str">
            <v>Семенов Р.В.</v>
          </cell>
        </row>
        <row r="194">
          <cell r="B194">
            <v>203</v>
          </cell>
          <cell r="C194" t="str">
            <v>Радзишевкий Евгений</v>
          </cell>
          <cell r="D194" t="str">
            <v>13.02.1993</v>
          </cell>
          <cell r="E194" t="str">
            <v>КМС</v>
          </cell>
          <cell r="F194" t="str">
            <v>Мурманская</v>
          </cell>
          <cell r="G194" t="str">
            <v>Мурманск, СДЮСШОР-4, Динамо</v>
          </cell>
          <cell r="H194" t="str">
            <v>Фарутин Н.В.</v>
          </cell>
        </row>
        <row r="195">
          <cell r="B195">
            <v>204</v>
          </cell>
          <cell r="C195" t="str">
            <v>Пахомов Олег</v>
          </cell>
          <cell r="D195" t="str">
            <v>1995</v>
          </cell>
          <cell r="E195" t="str">
            <v>КМС</v>
          </cell>
          <cell r="F195" t="str">
            <v>Мурманская</v>
          </cell>
          <cell r="G195" t="str">
            <v>Мурманск, СДЮСШОР-4, ЦСП</v>
          </cell>
          <cell r="H195" t="str">
            <v>ЗТР Савенков П.В.</v>
          </cell>
        </row>
        <row r="196">
          <cell r="B196">
            <v>205</v>
          </cell>
          <cell r="C196" t="str">
            <v>Миронов Евгений</v>
          </cell>
          <cell r="D196" t="str">
            <v>1993</v>
          </cell>
          <cell r="E196" t="str">
            <v>КМС</v>
          </cell>
          <cell r="F196" t="str">
            <v>Мурманская</v>
          </cell>
          <cell r="G196" t="str">
            <v>Мурманск, СДЮСШОР-4, ЦСП</v>
          </cell>
          <cell r="H196" t="str">
            <v>Кацан Т.Н.</v>
          </cell>
        </row>
        <row r="197">
          <cell r="B197">
            <v>209</v>
          </cell>
          <cell r="C197" t="str">
            <v>Кремнев Евгений</v>
          </cell>
          <cell r="D197" t="str">
            <v>1995</v>
          </cell>
          <cell r="E197" t="str">
            <v>2р</v>
          </cell>
          <cell r="F197" t="str">
            <v>Мурманская</v>
          </cell>
          <cell r="G197" t="str">
            <v>Мурманск, СДЮСШОР-4, ЮР</v>
          </cell>
          <cell r="H197" t="str">
            <v>Толмачев А.С.</v>
          </cell>
        </row>
        <row r="198">
          <cell r="B198">
            <v>220</v>
          </cell>
          <cell r="C198" t="str">
            <v>Бурдейный Максим</v>
          </cell>
          <cell r="D198" t="str">
            <v>1998</v>
          </cell>
          <cell r="E198" t="str">
            <v>1р</v>
          </cell>
          <cell r="F198" t="str">
            <v>Мурманская</v>
          </cell>
          <cell r="G198" t="str">
            <v>Мурманск, СДЮСШОР-4</v>
          </cell>
          <cell r="H198" t="str">
            <v>Кацан Т.Н.</v>
          </cell>
        </row>
        <row r="199">
          <cell r="B199">
            <v>221</v>
          </cell>
          <cell r="C199" t="str">
            <v>Глебов Борис</v>
          </cell>
          <cell r="D199" t="str">
            <v>1999</v>
          </cell>
          <cell r="E199" t="str">
            <v>1р</v>
          </cell>
          <cell r="F199" t="str">
            <v>Мурманская</v>
          </cell>
          <cell r="G199" t="str">
            <v>Мурманск, СДЮСШОР-4</v>
          </cell>
          <cell r="H199" t="str">
            <v>Ахметов А.Р.</v>
          </cell>
        </row>
        <row r="200">
          <cell r="B200">
            <v>222</v>
          </cell>
          <cell r="C200" t="str">
            <v>Серегин Сергей</v>
          </cell>
          <cell r="D200" t="str">
            <v>1998</v>
          </cell>
          <cell r="E200" t="str">
            <v>2р</v>
          </cell>
          <cell r="F200" t="str">
            <v>Мурманская</v>
          </cell>
          <cell r="G200" t="str">
            <v>Мурманск, СДЮСШОР-4</v>
          </cell>
          <cell r="H200" t="str">
            <v>Кацан Т.Н.</v>
          </cell>
        </row>
        <row r="201">
          <cell r="B201">
            <v>223</v>
          </cell>
          <cell r="C201" t="str">
            <v>Бурсевич Евгений</v>
          </cell>
          <cell r="D201" t="str">
            <v>1998</v>
          </cell>
          <cell r="E201" t="str">
            <v>2р</v>
          </cell>
          <cell r="F201" t="str">
            <v>Мурманская</v>
          </cell>
          <cell r="G201" t="str">
            <v>Мурманск, СДЮСШОР-4</v>
          </cell>
          <cell r="H201" t="str">
            <v>Кацан Т.Н.</v>
          </cell>
        </row>
        <row r="202">
          <cell r="B202">
            <v>224</v>
          </cell>
          <cell r="C202" t="str">
            <v>Глушко Александр</v>
          </cell>
          <cell r="D202" t="str">
            <v>1999</v>
          </cell>
          <cell r="E202" t="str">
            <v>2р</v>
          </cell>
          <cell r="F202" t="str">
            <v>Мурманская</v>
          </cell>
          <cell r="G202" t="str">
            <v>Мурманск, СДЮСШОР-4, ЮР</v>
          </cell>
          <cell r="H202" t="str">
            <v>Шаверина Е.Н.</v>
          </cell>
        </row>
        <row r="203">
          <cell r="B203">
            <v>225</v>
          </cell>
          <cell r="C203" t="str">
            <v>Чистяков Максим</v>
          </cell>
          <cell r="D203" t="str">
            <v>2000</v>
          </cell>
          <cell r="E203" t="str">
            <v>2р</v>
          </cell>
          <cell r="F203" t="str">
            <v>Мурманская</v>
          </cell>
          <cell r="G203" t="str">
            <v>Мурманск, СДЮСШОР-4</v>
          </cell>
          <cell r="H203" t="str">
            <v>Кацан Т.Н.</v>
          </cell>
        </row>
        <row r="204">
          <cell r="B204">
            <v>520</v>
          </cell>
          <cell r="C204" t="str">
            <v>Корнилов Александр</v>
          </cell>
          <cell r="D204" t="str">
            <v>24.08.1990</v>
          </cell>
          <cell r="E204" t="str">
            <v>КМС</v>
          </cell>
          <cell r="F204" t="str">
            <v>Владимирская</v>
          </cell>
          <cell r="G204" t="str">
            <v>Владимир, СДЮСШОР-4</v>
          </cell>
          <cell r="H204" t="str">
            <v>Плотников П.Н.</v>
          </cell>
        </row>
        <row r="205">
          <cell r="B205">
            <v>522</v>
          </cell>
          <cell r="C205" t="str">
            <v>Скороход Дмитрий</v>
          </cell>
          <cell r="D205" t="str">
            <v>1991</v>
          </cell>
          <cell r="E205" t="str">
            <v>КМС</v>
          </cell>
          <cell r="F205" t="str">
            <v>Владимирская</v>
          </cell>
          <cell r="G205" t="str">
            <v>Владимир, СДЮСШОР-7, РА</v>
          </cell>
          <cell r="H205" t="str">
            <v>Буянкин В.И.</v>
          </cell>
        </row>
        <row r="206">
          <cell r="B206">
            <v>523</v>
          </cell>
          <cell r="C206" t="str">
            <v>Лапшин Александр</v>
          </cell>
          <cell r="D206" t="str">
            <v>17.06.1993</v>
          </cell>
          <cell r="E206" t="str">
            <v>КМС</v>
          </cell>
          <cell r="F206" t="str">
            <v>Владимирская</v>
          </cell>
          <cell r="G206" t="str">
            <v>Владимир, СДЮСШОР-7</v>
          </cell>
          <cell r="H206" t="str">
            <v>Буянкин В.И.</v>
          </cell>
        </row>
        <row r="207">
          <cell r="B207">
            <v>524</v>
          </cell>
          <cell r="C207" t="str">
            <v>Карпов Дмитрий</v>
          </cell>
          <cell r="D207" t="str">
            <v>17.09.1995</v>
          </cell>
          <cell r="E207" t="str">
            <v>КМС</v>
          </cell>
          <cell r="F207" t="str">
            <v>Владимирская</v>
          </cell>
          <cell r="G207" t="str">
            <v>Владимир, СДЮСШОР-7</v>
          </cell>
          <cell r="H207" t="str">
            <v>Судаков К.А., Бабайлова О.А.</v>
          </cell>
        </row>
        <row r="208">
          <cell r="B208">
            <v>525</v>
          </cell>
          <cell r="C208" t="str">
            <v>Ползунов Иван</v>
          </cell>
          <cell r="D208" t="str">
            <v>24.06.1994</v>
          </cell>
          <cell r="E208" t="str">
            <v>КМС</v>
          </cell>
          <cell r="F208" t="str">
            <v>Владимирская</v>
          </cell>
          <cell r="G208" t="str">
            <v>Владимир, СДЮСШОР-7</v>
          </cell>
          <cell r="H208" t="str">
            <v>Судаков К.А., Терещенко А.В.</v>
          </cell>
        </row>
        <row r="209">
          <cell r="C209" t="str">
            <v>Кармалика Филипп</v>
          </cell>
          <cell r="D209" t="str">
            <v>1994</v>
          </cell>
          <cell r="E209" t="str">
            <v>КМС</v>
          </cell>
          <cell r="F209" t="str">
            <v>Владимирская</v>
          </cell>
          <cell r="G209" t="str">
            <v>Владимир, СДЮСШОР-7</v>
          </cell>
          <cell r="H209" t="str">
            <v>Буянкин В.И.</v>
          </cell>
        </row>
        <row r="210">
          <cell r="B210">
            <v>527</v>
          </cell>
          <cell r="C210" t="str">
            <v>Петухов Сергей</v>
          </cell>
          <cell r="D210" t="str">
            <v>06.05.1993</v>
          </cell>
          <cell r="E210" t="str">
            <v>1р</v>
          </cell>
          <cell r="F210" t="str">
            <v>Владимирская</v>
          </cell>
          <cell r="G210" t="str">
            <v>Владимир, СДЮСШОР-7</v>
          </cell>
          <cell r="H210" t="str">
            <v>Буянкин В.И.</v>
          </cell>
        </row>
        <row r="211">
          <cell r="B211">
            <v>151</v>
          </cell>
          <cell r="C211" t="str">
            <v>Куфтырев Дмитрий</v>
          </cell>
          <cell r="D211" t="str">
            <v>29.09.1995</v>
          </cell>
          <cell r="E211" t="str">
            <v>КМС</v>
          </cell>
          <cell r="F211" t="str">
            <v>Владимирская-Ивановская</v>
          </cell>
          <cell r="G211" t="str">
            <v>Владимир, СДЮСШОР-4, ИГЭУ</v>
          </cell>
          <cell r="H211" t="str">
            <v>Куфтырев А.Л., Гильмутдинов Ю.В.</v>
          </cell>
        </row>
        <row r="212">
          <cell r="B212">
            <v>528</v>
          </cell>
          <cell r="C212" t="str">
            <v>Пушкарев Максим</v>
          </cell>
          <cell r="D212" t="str">
            <v>06.12.1996</v>
          </cell>
          <cell r="E212" t="str">
            <v>1р</v>
          </cell>
          <cell r="F212" t="str">
            <v>Владимирская</v>
          </cell>
          <cell r="G212" t="str">
            <v>Владимир, СДЮСШОР-4</v>
          </cell>
          <cell r="H212" t="str">
            <v>Герцен Е.А.</v>
          </cell>
        </row>
        <row r="213">
          <cell r="B213">
            <v>529</v>
          </cell>
          <cell r="C213" t="str">
            <v>Болотов Сергей</v>
          </cell>
          <cell r="D213" t="str">
            <v>09.04.1996</v>
          </cell>
          <cell r="E213" t="str">
            <v>1р</v>
          </cell>
          <cell r="F213" t="str">
            <v>Владимирская</v>
          </cell>
          <cell r="G213" t="str">
            <v>Владимир, СДЮСШОР-4</v>
          </cell>
          <cell r="H213" t="str">
            <v>Герцен Е.А.</v>
          </cell>
        </row>
        <row r="214">
          <cell r="B214">
            <v>530</v>
          </cell>
          <cell r="C214" t="str">
            <v>Арканов Дмитрий</v>
          </cell>
          <cell r="D214" t="str">
            <v>1997</v>
          </cell>
          <cell r="E214" t="str">
            <v>1р</v>
          </cell>
          <cell r="F214" t="str">
            <v>Владимирская</v>
          </cell>
          <cell r="G214" t="str">
            <v>Владимир, СДЮСШОР-4</v>
          </cell>
          <cell r="H214" t="str">
            <v>Плотников П.Н.</v>
          </cell>
        </row>
        <row r="215">
          <cell r="B215">
            <v>531</v>
          </cell>
          <cell r="C215" t="str">
            <v>Быковский Андрей</v>
          </cell>
          <cell r="D215" t="str">
            <v>1997</v>
          </cell>
          <cell r="E215" t="str">
            <v>КМС</v>
          </cell>
          <cell r="F215" t="str">
            <v>Владимирская</v>
          </cell>
          <cell r="G215" t="str">
            <v>Ковров, МБУ СК "Вымпел"</v>
          </cell>
          <cell r="H215" t="str">
            <v>Птушкина Н.И., Цветик А.М.</v>
          </cell>
        </row>
        <row r="216">
          <cell r="B216">
            <v>532</v>
          </cell>
          <cell r="C216" t="str">
            <v>Сизов Андрей</v>
          </cell>
          <cell r="D216" t="str">
            <v>15.05.1997</v>
          </cell>
          <cell r="E216" t="str">
            <v>1р</v>
          </cell>
          <cell r="F216" t="str">
            <v>Владимирская</v>
          </cell>
          <cell r="G216" t="str">
            <v>Александров, СДЮСШОР им. Даниловой</v>
          </cell>
          <cell r="H216" t="str">
            <v>Сычев А.С.</v>
          </cell>
        </row>
        <row r="217">
          <cell r="B217">
            <v>533</v>
          </cell>
          <cell r="C217" t="str">
            <v>Крылов Денис</v>
          </cell>
          <cell r="D217" t="str">
            <v>1996</v>
          </cell>
          <cell r="E217" t="str">
            <v>КМС</v>
          </cell>
          <cell r="F217" t="str">
            <v>Владимирская</v>
          </cell>
          <cell r="G217" t="str">
            <v>Ковров, МБУ СК "Вымпел"</v>
          </cell>
          <cell r="H217" t="str">
            <v>Птушкина Н.И.</v>
          </cell>
        </row>
        <row r="218">
          <cell r="B218">
            <v>535</v>
          </cell>
          <cell r="C218" t="str">
            <v>Демин Александр</v>
          </cell>
          <cell r="D218" t="str">
            <v>30.01.1998</v>
          </cell>
          <cell r="E218" t="str">
            <v>1р</v>
          </cell>
          <cell r="F218" t="str">
            <v>Владимирская</v>
          </cell>
          <cell r="G218" t="str">
            <v>Владимир, СДЮСШОР-7</v>
          </cell>
          <cell r="H218" t="str">
            <v>Судаков К.А.</v>
          </cell>
        </row>
        <row r="219">
          <cell r="B219">
            <v>537</v>
          </cell>
          <cell r="C219" t="str">
            <v>Пискунов Артем</v>
          </cell>
          <cell r="D219" t="str">
            <v>1999</v>
          </cell>
          <cell r="E219" t="str">
            <v>1р</v>
          </cell>
          <cell r="F219" t="str">
            <v>Владимирская</v>
          </cell>
          <cell r="G219" t="str">
            <v>Ковров, МБУ СК "Вымпел"</v>
          </cell>
          <cell r="H219" t="str">
            <v>Птушкина Н.И.</v>
          </cell>
        </row>
        <row r="220">
          <cell r="B220">
            <v>538</v>
          </cell>
          <cell r="C220" t="str">
            <v>Макарук Павел</v>
          </cell>
          <cell r="D220" t="str">
            <v>15.03.1998</v>
          </cell>
          <cell r="E220" t="str">
            <v>2р</v>
          </cell>
          <cell r="F220" t="str">
            <v>Владимирская</v>
          </cell>
          <cell r="G220" t="str">
            <v>Александров, СДЮСШОР им. Даниловой</v>
          </cell>
          <cell r="H220" t="str">
            <v>Сычев А.С.</v>
          </cell>
        </row>
        <row r="221">
          <cell r="C221" t="str">
            <v>Кокурин Дмитрий</v>
          </cell>
          <cell r="D221" t="str">
            <v>1998</v>
          </cell>
          <cell r="E221" t="str">
            <v>2р</v>
          </cell>
          <cell r="F221" t="str">
            <v>Владимирская</v>
          </cell>
          <cell r="G221" t="str">
            <v>Владимир, СДЮСШОР-7</v>
          </cell>
          <cell r="H221" t="str">
            <v>Терещенко А.В.</v>
          </cell>
        </row>
        <row r="222">
          <cell r="B222">
            <v>515</v>
          </cell>
          <cell r="C222" t="str">
            <v>Ивлев Владислав</v>
          </cell>
          <cell r="D222" t="str">
            <v>04.04.2000</v>
          </cell>
          <cell r="E222" t="str">
            <v>3р</v>
          </cell>
          <cell r="F222" t="str">
            <v>Владимирская</v>
          </cell>
          <cell r="G222" t="str">
            <v>Александров, СДЮСШОР им. Даниловой</v>
          </cell>
          <cell r="H222" t="str">
            <v>Сычев А.С.</v>
          </cell>
        </row>
        <row r="223">
          <cell r="B223">
            <v>514</v>
          </cell>
          <cell r="C223" t="str">
            <v>Степин Алексей</v>
          </cell>
          <cell r="D223" t="str">
            <v>06.09.2000</v>
          </cell>
          <cell r="E223" t="str">
            <v>3р</v>
          </cell>
          <cell r="F223" t="str">
            <v>Владимирская</v>
          </cell>
          <cell r="G223" t="str">
            <v>Александров, СДЮСШОР им. Даниловой</v>
          </cell>
          <cell r="H223" t="str">
            <v>Сычев А.С.</v>
          </cell>
        </row>
        <row r="224">
          <cell r="B224">
            <v>512</v>
          </cell>
          <cell r="C224" t="str">
            <v>Булатов Сергей</v>
          </cell>
          <cell r="D224" t="str">
            <v>1998</v>
          </cell>
          <cell r="E224" t="str">
            <v>1р</v>
          </cell>
          <cell r="F224" t="str">
            <v>Владимирская</v>
          </cell>
          <cell r="G224" t="str">
            <v>Ковров, МБУ СК "Вымпел"</v>
          </cell>
          <cell r="H224" t="str">
            <v>Птушкина Н.И.</v>
          </cell>
        </row>
        <row r="225">
          <cell r="B225">
            <v>536</v>
          </cell>
          <cell r="C225" t="str">
            <v>Стекольников Максим</v>
          </cell>
          <cell r="D225" t="str">
            <v>10.03.1995</v>
          </cell>
          <cell r="E225" t="str">
            <v>КМС</v>
          </cell>
          <cell r="F225" t="str">
            <v>Владимирская</v>
          </cell>
          <cell r="G225" t="str">
            <v>Владимир, СДЮСШОР-7</v>
          </cell>
          <cell r="H225" t="str">
            <v>Судаков К.А., Бабайлова О.А.</v>
          </cell>
        </row>
        <row r="226">
          <cell r="B226">
            <v>165</v>
          </cell>
          <cell r="C226" t="str">
            <v>Волков Константин</v>
          </cell>
          <cell r="D226" t="str">
            <v>1997</v>
          </cell>
          <cell r="E226" t="str">
            <v>2р</v>
          </cell>
          <cell r="F226" t="str">
            <v>Владимирская</v>
          </cell>
          <cell r="G226" t="str">
            <v>Владимир, СДЮСШОР-4</v>
          </cell>
          <cell r="H226" t="str">
            <v>Плотников П.Н.</v>
          </cell>
        </row>
        <row r="227">
          <cell r="B227">
            <v>511</v>
          </cell>
          <cell r="C227" t="str">
            <v>Груздев Павел</v>
          </cell>
          <cell r="D227" t="str">
            <v>01.07.1999</v>
          </cell>
          <cell r="E227" t="str">
            <v>2р</v>
          </cell>
          <cell r="F227" t="str">
            <v>Псковская</v>
          </cell>
          <cell r="G227" t="str">
            <v>Псков, ДЮСШ "Надежда"</v>
          </cell>
          <cell r="H227" t="str">
            <v>Дударева Н.В.</v>
          </cell>
        </row>
        <row r="228">
          <cell r="B228">
            <v>508</v>
          </cell>
          <cell r="C228" t="str">
            <v>Енин Кирилл</v>
          </cell>
          <cell r="D228" t="str">
            <v>15.04.1998</v>
          </cell>
          <cell r="E228" t="str">
            <v>КМС</v>
          </cell>
          <cell r="F228" t="str">
            <v>Псковская</v>
          </cell>
          <cell r="G228" t="str">
            <v>Псков, ДЮСШ "Надежда"</v>
          </cell>
          <cell r="H228" t="str">
            <v>Яковлева В.В.</v>
          </cell>
        </row>
        <row r="229">
          <cell r="B229">
            <v>502</v>
          </cell>
          <cell r="C229" t="str">
            <v>Евсеев Вячеслав</v>
          </cell>
          <cell r="D229" t="str">
            <v>03.05.1999</v>
          </cell>
          <cell r="E229" t="str">
            <v>2р</v>
          </cell>
          <cell r="F229" t="str">
            <v>Псковская</v>
          </cell>
          <cell r="G229" t="str">
            <v>Псков, ДЮСШ "Надежда"</v>
          </cell>
          <cell r="H229" t="str">
            <v>Шабановы К.С., Е.А.</v>
          </cell>
        </row>
        <row r="230">
          <cell r="B230">
            <v>504</v>
          </cell>
          <cell r="C230" t="str">
            <v>Муров Олег</v>
          </cell>
          <cell r="D230" t="str">
            <v>20.03.1998</v>
          </cell>
          <cell r="E230" t="str">
            <v>2р</v>
          </cell>
          <cell r="F230" t="str">
            <v>Псковская</v>
          </cell>
          <cell r="G230" t="str">
            <v>Псков, ДЮСШ "Надежда"</v>
          </cell>
          <cell r="H230" t="str">
            <v>Шабановы К.С., Е.А.</v>
          </cell>
        </row>
        <row r="231">
          <cell r="B231">
            <v>505</v>
          </cell>
          <cell r="C231" t="str">
            <v>Голубков Павел</v>
          </cell>
          <cell r="D231" t="str">
            <v>28.01.1998</v>
          </cell>
          <cell r="E231" t="str">
            <v>1р</v>
          </cell>
          <cell r="F231" t="str">
            <v>Псковская</v>
          </cell>
          <cell r="G231" t="str">
            <v xml:space="preserve">Великие Луки </v>
          </cell>
          <cell r="H231" t="str">
            <v>Аввакуменкова Н.М.</v>
          </cell>
        </row>
        <row r="232">
          <cell r="B232">
            <v>496</v>
          </cell>
          <cell r="C232" t="str">
            <v>Виссель Александр</v>
          </cell>
          <cell r="D232" t="str">
            <v>2000</v>
          </cell>
          <cell r="E232" t="str">
            <v>2р</v>
          </cell>
          <cell r="F232" t="str">
            <v>Псковская</v>
          </cell>
          <cell r="G232" t="str">
            <v>Великие Луки, ДЮСШ "Старт"</v>
          </cell>
          <cell r="H232" t="str">
            <v>Парамонова С.В.</v>
          </cell>
        </row>
        <row r="233">
          <cell r="B233">
            <v>500</v>
          </cell>
          <cell r="C233" t="str">
            <v>Соколов Станислав</v>
          </cell>
          <cell r="D233" t="str">
            <v>1998</v>
          </cell>
          <cell r="E233" t="str">
            <v>2р</v>
          </cell>
          <cell r="F233" t="str">
            <v>Псковская</v>
          </cell>
          <cell r="G233" t="str">
            <v>Великие Луки, ДЮСШ "Старт"</v>
          </cell>
          <cell r="H233" t="str">
            <v>Парамонова С.В.</v>
          </cell>
        </row>
        <row r="234">
          <cell r="B234">
            <v>125</v>
          </cell>
          <cell r="C234" t="str">
            <v>Соловьев Дмитрий</v>
          </cell>
          <cell r="D234" t="str">
            <v>01.09.1198</v>
          </cell>
          <cell r="E234" t="str">
            <v>2р</v>
          </cell>
          <cell r="F234" t="str">
            <v>Ивановская</v>
          </cell>
          <cell r="G234" t="str">
            <v>Кинешма, СДЮШОР им. С. Клюгина</v>
          </cell>
          <cell r="H234" t="str">
            <v>Яковлев А.Н.</v>
          </cell>
        </row>
        <row r="235">
          <cell r="B235">
            <v>126</v>
          </cell>
          <cell r="C235" t="str">
            <v>Горячев Юрий</v>
          </cell>
          <cell r="D235" t="str">
            <v>20.06.1999</v>
          </cell>
          <cell r="E235" t="str">
            <v>2р</v>
          </cell>
          <cell r="F235" t="str">
            <v>Ивановская</v>
          </cell>
          <cell r="G235" t="str">
            <v>Кинешма, СДЮШОР им. С. Клюгина</v>
          </cell>
          <cell r="H235" t="str">
            <v>Мальцев Е.В.</v>
          </cell>
        </row>
        <row r="236">
          <cell r="B236">
            <v>127</v>
          </cell>
          <cell r="C236" t="str">
            <v>Барашков Илья</v>
          </cell>
          <cell r="D236" t="str">
            <v>09.04.1998</v>
          </cell>
          <cell r="E236" t="str">
            <v>2р</v>
          </cell>
          <cell r="F236" t="str">
            <v>Ивановская</v>
          </cell>
          <cell r="G236" t="str">
            <v>Кинешма, СДЮШОР им. С. Клюгина</v>
          </cell>
          <cell r="H236" t="str">
            <v>Мальцев Е.В.</v>
          </cell>
        </row>
        <row r="237">
          <cell r="B237">
            <v>334</v>
          </cell>
          <cell r="C237" t="str">
            <v>Михайлов Никита</v>
          </cell>
          <cell r="D237" t="str">
            <v>10.06.1998</v>
          </cell>
          <cell r="E237" t="str">
            <v>КМС</v>
          </cell>
          <cell r="F237" t="str">
            <v>Ивановская</v>
          </cell>
          <cell r="G237" t="str">
            <v>Кинешма, СДЮШОР им. С. Клюгина</v>
          </cell>
          <cell r="H237" t="str">
            <v>Кузинов В.Н.</v>
          </cell>
        </row>
        <row r="238">
          <cell r="B238">
            <v>335</v>
          </cell>
          <cell r="C238" t="str">
            <v>Бобков Дмитрий</v>
          </cell>
          <cell r="D238" t="str">
            <v>12.01.2000</v>
          </cell>
          <cell r="E238" t="str">
            <v>1р</v>
          </cell>
          <cell r="F238" t="str">
            <v>Ивановская</v>
          </cell>
          <cell r="G238" t="str">
            <v>Кинешма, СДЮШОР им. С. Клюгина</v>
          </cell>
          <cell r="H238" t="str">
            <v>Кузинов В.Н.</v>
          </cell>
        </row>
        <row r="239">
          <cell r="B239">
            <v>129</v>
          </cell>
          <cell r="C239" t="str">
            <v>Голубев Даниил</v>
          </cell>
          <cell r="D239" t="str">
            <v>10.02.1998</v>
          </cell>
          <cell r="E239" t="str">
            <v>2р</v>
          </cell>
          <cell r="F239" t="str">
            <v>Ивановская</v>
          </cell>
          <cell r="G239" t="str">
            <v>Кинешма, СДЮШОР им. С. Клюгина</v>
          </cell>
          <cell r="H239" t="str">
            <v>Мальцев Е.В.</v>
          </cell>
        </row>
        <row r="240">
          <cell r="B240">
            <v>130</v>
          </cell>
          <cell r="C240" t="str">
            <v>Баранов Константин</v>
          </cell>
          <cell r="D240" t="str">
            <v>10.05.1195</v>
          </cell>
          <cell r="E240" t="str">
            <v>1р</v>
          </cell>
          <cell r="F240" t="str">
            <v>Ивановская</v>
          </cell>
          <cell r="G240" t="str">
            <v>Кинешма, СДЮШОР им. С. Клюгина</v>
          </cell>
          <cell r="H240" t="str">
            <v>Мальцев Е.В.</v>
          </cell>
        </row>
        <row r="241">
          <cell r="B241">
            <v>417</v>
          </cell>
          <cell r="C241" t="str">
            <v>Митрофанов Александр</v>
          </cell>
          <cell r="D241" t="str">
            <v>16.12.1999</v>
          </cell>
          <cell r="E241" t="str">
            <v>2р</v>
          </cell>
          <cell r="F241" t="str">
            <v>Ивановская</v>
          </cell>
          <cell r="G241" t="str">
            <v>Кинешма, СДЮШОР им. С. Клюгина</v>
          </cell>
          <cell r="H241" t="str">
            <v>Мальцев Е.В.</v>
          </cell>
        </row>
        <row r="242">
          <cell r="B242">
            <v>131</v>
          </cell>
          <cell r="C242" t="str">
            <v>Коченков Денис</v>
          </cell>
          <cell r="D242" t="str">
            <v>1998</v>
          </cell>
          <cell r="E242" t="str">
            <v>1р</v>
          </cell>
          <cell r="F242" t="str">
            <v>Ивановская</v>
          </cell>
          <cell r="G242" t="str">
            <v>Шуя, ДЮСШ</v>
          </cell>
          <cell r="H242" t="str">
            <v>Кузнецов В.А.</v>
          </cell>
        </row>
        <row r="243">
          <cell r="B243">
            <v>132</v>
          </cell>
          <cell r="C243" t="str">
            <v>Данилов Василий</v>
          </cell>
          <cell r="D243" t="str">
            <v>1993</v>
          </cell>
          <cell r="E243" t="str">
            <v>КМС</v>
          </cell>
          <cell r="F243" t="str">
            <v>Ивановская</v>
          </cell>
          <cell r="G243" t="str">
            <v>Шуя, ДЮСШ</v>
          </cell>
          <cell r="H243" t="str">
            <v>Лютов Б.А.</v>
          </cell>
        </row>
        <row r="244">
          <cell r="B244">
            <v>133</v>
          </cell>
          <cell r="C244" t="str">
            <v>Лыткин Алексей</v>
          </cell>
          <cell r="D244" t="str">
            <v>17.11.1991</v>
          </cell>
          <cell r="E244" t="str">
            <v>КМС</v>
          </cell>
          <cell r="F244" t="str">
            <v>Ивановская</v>
          </cell>
          <cell r="G244" t="str">
            <v>Иваново, ИГЭУ</v>
          </cell>
          <cell r="H244" t="str">
            <v>Магницкий М.В.</v>
          </cell>
        </row>
        <row r="245">
          <cell r="B245">
            <v>134</v>
          </cell>
          <cell r="C245" t="str">
            <v>Патрушев Кирилл</v>
          </cell>
          <cell r="D245" t="str">
            <v>11.06.1996</v>
          </cell>
          <cell r="E245" t="str">
            <v>1р</v>
          </cell>
          <cell r="F245" t="str">
            <v>Ивановская</v>
          </cell>
          <cell r="G245" t="str">
            <v>Иваново, ИГЭУ</v>
          </cell>
          <cell r="H245" t="str">
            <v>Магницкий М.В.</v>
          </cell>
        </row>
        <row r="246">
          <cell r="B246">
            <v>135</v>
          </cell>
          <cell r="C246" t="str">
            <v>Проскурин Роман</v>
          </cell>
          <cell r="D246" t="str">
            <v>16.02.1997</v>
          </cell>
          <cell r="E246" t="str">
            <v>2р</v>
          </cell>
          <cell r="F246" t="str">
            <v>Ивановская</v>
          </cell>
          <cell r="G246" t="str">
            <v>Иваново, ИГЭУ</v>
          </cell>
          <cell r="H246" t="str">
            <v>Магницкий М.В.</v>
          </cell>
        </row>
        <row r="247">
          <cell r="B247">
            <v>137</v>
          </cell>
          <cell r="C247" t="str">
            <v>Сагдиев Рафик</v>
          </cell>
          <cell r="D247" t="str">
            <v>31.03.1996</v>
          </cell>
          <cell r="E247" t="str">
            <v>1р</v>
          </cell>
          <cell r="F247" t="str">
            <v>Ивановская</v>
          </cell>
          <cell r="G247" t="str">
            <v>Иваново, ИГЭУ</v>
          </cell>
          <cell r="H247" t="str">
            <v>Иванченко С.Д.</v>
          </cell>
        </row>
        <row r="248">
          <cell r="B248">
            <v>138</v>
          </cell>
          <cell r="C248" t="str">
            <v>Беляков Илья</v>
          </cell>
          <cell r="D248" t="str">
            <v>1997</v>
          </cell>
          <cell r="E248" t="str">
            <v>1р</v>
          </cell>
          <cell r="F248" t="str">
            <v>Ивановская</v>
          </cell>
          <cell r="G248" t="str">
            <v>Иваново, СДЮШОР-6</v>
          </cell>
          <cell r="H248" t="str">
            <v>Иванченко С.Д.</v>
          </cell>
        </row>
        <row r="249">
          <cell r="B249">
            <v>421</v>
          </cell>
          <cell r="C249" t="str">
            <v>Малых Андрей</v>
          </cell>
          <cell r="D249" t="str">
            <v>03.09.1994</v>
          </cell>
          <cell r="E249" t="str">
            <v>3р</v>
          </cell>
          <cell r="F249" t="str">
            <v>Ивановская</v>
          </cell>
          <cell r="G249" t="str">
            <v>Иваново, ИГЭУ</v>
          </cell>
          <cell r="H249" t="str">
            <v>Смирнов С.А.</v>
          </cell>
        </row>
        <row r="250">
          <cell r="B250">
            <v>427</v>
          </cell>
          <cell r="C250" t="str">
            <v>Воробьев Андрей</v>
          </cell>
          <cell r="D250" t="str">
            <v>21.02.1991</v>
          </cell>
          <cell r="E250" t="str">
            <v>КМС</v>
          </cell>
          <cell r="F250" t="str">
            <v>Ивановская</v>
          </cell>
          <cell r="G250" t="str">
            <v>Иваново, ИГЭУ</v>
          </cell>
          <cell r="H250" t="str">
            <v>Смирнов С.А.</v>
          </cell>
        </row>
        <row r="251">
          <cell r="B251">
            <v>143</v>
          </cell>
          <cell r="C251" t="str">
            <v>Скотников Александр</v>
          </cell>
          <cell r="D251" t="str">
            <v>03.04.1988</v>
          </cell>
          <cell r="E251" t="str">
            <v>МС</v>
          </cell>
          <cell r="F251" t="str">
            <v>Ивановская</v>
          </cell>
          <cell r="G251" t="str">
            <v>Иваново, ИГЭУ</v>
          </cell>
          <cell r="H251" t="str">
            <v>Гильмутдинов Ю.В., Кузнецов В.А.</v>
          </cell>
        </row>
        <row r="252">
          <cell r="B252">
            <v>144</v>
          </cell>
          <cell r="C252" t="str">
            <v>Лёзов Дмитрий</v>
          </cell>
          <cell r="D252" t="str">
            <v>17.06.1991</v>
          </cell>
          <cell r="E252" t="str">
            <v>КМС</v>
          </cell>
          <cell r="F252" t="str">
            <v>Ивановская</v>
          </cell>
          <cell r="G252" t="str">
            <v>Иваново, ИГЭУ</v>
          </cell>
          <cell r="H252" t="str">
            <v>Гильмутдинов Ю.В., Птушкина Н.И.</v>
          </cell>
        </row>
        <row r="253">
          <cell r="B253">
            <v>145</v>
          </cell>
          <cell r="C253" t="str">
            <v>Краев Алексей</v>
          </cell>
          <cell r="D253" t="str">
            <v>12.02.1993</v>
          </cell>
          <cell r="E253" t="str">
            <v>КМС</v>
          </cell>
          <cell r="F253" t="str">
            <v>Ивановская</v>
          </cell>
          <cell r="G253" t="str">
            <v>Иваново, ИГЭУ</v>
          </cell>
          <cell r="H253" t="str">
            <v>Чахунов Е.И.</v>
          </cell>
        </row>
        <row r="254">
          <cell r="B254">
            <v>146</v>
          </cell>
          <cell r="C254" t="str">
            <v>Маров Дмитрий</v>
          </cell>
          <cell r="D254" t="str">
            <v>15.06.1995</v>
          </cell>
          <cell r="E254" t="str">
            <v>1р</v>
          </cell>
          <cell r="F254" t="str">
            <v>Ивановская</v>
          </cell>
          <cell r="G254" t="str">
            <v>Иваново, ИГЭУ</v>
          </cell>
          <cell r="H254" t="str">
            <v>Маринина Н.Н., Мухин Е.И.</v>
          </cell>
        </row>
        <row r="255">
          <cell r="B255">
            <v>148</v>
          </cell>
          <cell r="C255" t="str">
            <v>Забуравин Андрей</v>
          </cell>
          <cell r="D255" t="str">
            <v>09.11.1994</v>
          </cell>
          <cell r="E255" t="str">
            <v>1р</v>
          </cell>
          <cell r="F255" t="str">
            <v>Ивановская</v>
          </cell>
          <cell r="G255" t="str">
            <v>Иваново, ИГЭУ</v>
          </cell>
          <cell r="H255" t="str">
            <v xml:space="preserve">Гильмутдинов Ю.В. </v>
          </cell>
        </row>
        <row r="256">
          <cell r="B256">
            <v>149</v>
          </cell>
          <cell r="C256" t="str">
            <v>Степанов Сергей</v>
          </cell>
          <cell r="D256" t="str">
            <v>06.05.194</v>
          </cell>
          <cell r="E256" t="str">
            <v>КМС</v>
          </cell>
          <cell r="F256" t="str">
            <v>Ивановская</v>
          </cell>
          <cell r="G256" t="str">
            <v>Иваново, ИГЭУ</v>
          </cell>
          <cell r="H256" t="str">
            <v>Гильмутдинов Ю.В., Чернов С.В.</v>
          </cell>
        </row>
        <row r="257">
          <cell r="B257">
            <v>150</v>
          </cell>
          <cell r="C257" t="str">
            <v>Журавлев Михаил</v>
          </cell>
          <cell r="D257" t="str">
            <v>25.09.1996</v>
          </cell>
          <cell r="E257" t="str">
            <v>1р</v>
          </cell>
          <cell r="F257" t="str">
            <v>Ивановская</v>
          </cell>
          <cell r="G257" t="str">
            <v>Иваново, ИГЭУ</v>
          </cell>
          <cell r="H257" t="str">
            <v>Гильмутдинов Ю.В., Лукичев А.В.</v>
          </cell>
        </row>
        <row r="258">
          <cell r="B258">
            <v>430</v>
          </cell>
          <cell r="C258" t="str">
            <v>Терентьев Иван</v>
          </cell>
          <cell r="D258" t="str">
            <v>06.01.1992</v>
          </cell>
          <cell r="E258" t="str">
            <v>КМС</v>
          </cell>
          <cell r="F258" t="str">
            <v>Ивановская</v>
          </cell>
          <cell r="G258" t="str">
            <v>Иваново, ИГЭУ</v>
          </cell>
          <cell r="H258" t="str">
            <v>Чахунов Е.И.</v>
          </cell>
        </row>
        <row r="259">
          <cell r="B259">
            <v>152</v>
          </cell>
          <cell r="C259" t="str">
            <v>Забалуев Иван</v>
          </cell>
          <cell r="D259" t="str">
            <v>12.09.1996</v>
          </cell>
          <cell r="E259" t="str">
            <v>1р</v>
          </cell>
          <cell r="F259" t="str">
            <v>Ивановская</v>
          </cell>
          <cell r="G259" t="str">
            <v>Иваново, ИГЭУ</v>
          </cell>
          <cell r="H259" t="str">
            <v>Чахунов Е.И.</v>
          </cell>
        </row>
        <row r="260">
          <cell r="B260">
            <v>154</v>
          </cell>
          <cell r="C260" t="str">
            <v>Учеваткин Дмитрий</v>
          </cell>
          <cell r="D260" t="str">
            <v>23.05.1995</v>
          </cell>
          <cell r="E260" t="str">
            <v>1р</v>
          </cell>
          <cell r="F260" t="str">
            <v>Ивановская</v>
          </cell>
          <cell r="G260" t="str">
            <v>Иваново, ИГЭУ</v>
          </cell>
          <cell r="H260" t="str">
            <v xml:space="preserve">Гильмутдинов Ю.В. </v>
          </cell>
        </row>
        <row r="261">
          <cell r="B261">
            <v>155</v>
          </cell>
          <cell r="C261" t="str">
            <v>Пыталев Андрей</v>
          </cell>
          <cell r="D261" t="str">
            <v>30.04.1992</v>
          </cell>
          <cell r="E261" t="str">
            <v>КМС</v>
          </cell>
          <cell r="F261" t="str">
            <v>Ивановская</v>
          </cell>
          <cell r="G261" t="str">
            <v>Иваново, ИГЭУ</v>
          </cell>
          <cell r="H261" t="str">
            <v>Гильмутдинов Ю.В., Лукичев А.В.</v>
          </cell>
        </row>
        <row r="262">
          <cell r="B262">
            <v>153</v>
          </cell>
          <cell r="C262" t="str">
            <v>Тюрин Антон</v>
          </cell>
          <cell r="D262" t="str">
            <v>03.03.1996</v>
          </cell>
          <cell r="E262" t="str">
            <v>2р</v>
          </cell>
          <cell r="F262" t="str">
            <v>Ивановская</v>
          </cell>
          <cell r="G262" t="str">
            <v>Иваново, ИГЭУ</v>
          </cell>
          <cell r="H262" t="str">
            <v>Магницкий М.В.</v>
          </cell>
        </row>
        <row r="263">
          <cell r="B263">
            <v>547</v>
          </cell>
          <cell r="C263" t="str">
            <v>Владимирцев Александр</v>
          </cell>
          <cell r="D263" t="str">
            <v>1998</v>
          </cell>
          <cell r="E263" t="str">
            <v>1р</v>
          </cell>
          <cell r="F263" t="str">
            <v>Ивановская</v>
          </cell>
          <cell r="G263" t="str">
            <v>Иваново</v>
          </cell>
          <cell r="H263" t="str">
            <v>Магницкий М.В.</v>
          </cell>
        </row>
        <row r="264">
          <cell r="B264">
            <v>548</v>
          </cell>
          <cell r="C264" t="str">
            <v>Некрасов Александр</v>
          </cell>
          <cell r="D264" t="str">
            <v>05.06.1997</v>
          </cell>
          <cell r="E264" t="str">
            <v>1р</v>
          </cell>
          <cell r="F264" t="str">
            <v>Ивановская</v>
          </cell>
          <cell r="G264" t="str">
            <v>Иваново, ИГЭУ</v>
          </cell>
          <cell r="H264" t="str">
            <v>Магницкий М.В.</v>
          </cell>
        </row>
        <row r="265">
          <cell r="B265">
            <v>567</v>
          </cell>
          <cell r="C265" t="str">
            <v>Ерохов Павел</v>
          </cell>
          <cell r="D265" t="str">
            <v>21.07.1982</v>
          </cell>
          <cell r="E265" t="str">
            <v>МС</v>
          </cell>
          <cell r="F265" t="str">
            <v>Ярославская</v>
          </cell>
          <cell r="G265" t="str">
            <v>Ярославль</v>
          </cell>
          <cell r="H265" t="str">
            <v>самостоятельно</v>
          </cell>
        </row>
        <row r="266">
          <cell r="B266">
            <v>545</v>
          </cell>
          <cell r="C266" t="str">
            <v>Симаков Кирилл</v>
          </cell>
          <cell r="D266" t="str">
            <v>1988</v>
          </cell>
          <cell r="E266" t="str">
            <v>МС</v>
          </cell>
          <cell r="F266" t="str">
            <v>Ярославская</v>
          </cell>
          <cell r="G266" t="str">
            <v>Рыбинск, СДЮСШОР-2</v>
          </cell>
          <cell r="H266" t="str">
            <v>Бордукова Н.А., Башко В.</v>
          </cell>
        </row>
        <row r="267">
          <cell r="B267">
            <v>156</v>
          </cell>
          <cell r="C267" t="str">
            <v>Дружечков Кирилл</v>
          </cell>
          <cell r="D267" t="str">
            <v>22.09.1998</v>
          </cell>
          <cell r="E267" t="str">
            <v>3р</v>
          </cell>
          <cell r="F267" t="str">
            <v>Ярославская</v>
          </cell>
          <cell r="G267" t="str">
            <v>Переславль, ДЮСШ</v>
          </cell>
          <cell r="H267" t="str">
            <v>Темнякова А.В.</v>
          </cell>
        </row>
        <row r="268">
          <cell r="B268">
            <v>157</v>
          </cell>
          <cell r="C268" t="str">
            <v>Данечкини Антон</v>
          </cell>
          <cell r="D268" t="str">
            <v>08.01.1998</v>
          </cell>
          <cell r="E268" t="str">
            <v>2р</v>
          </cell>
          <cell r="F268" t="str">
            <v>Ярославская</v>
          </cell>
          <cell r="G268" t="str">
            <v>Переславль, ДЮСШ</v>
          </cell>
          <cell r="H268" t="str">
            <v>Темнякова А.В.</v>
          </cell>
        </row>
        <row r="269">
          <cell r="B269">
            <v>456</v>
          </cell>
          <cell r="C269" t="str">
            <v>Фадеев Алексей</v>
          </cell>
          <cell r="D269" t="str">
            <v>09.06.2000</v>
          </cell>
          <cell r="E269" t="str">
            <v>1р</v>
          </cell>
          <cell r="F269" t="str">
            <v>Ярославская</v>
          </cell>
          <cell r="G269" t="str">
            <v>Переславль, ДЮСШ</v>
          </cell>
          <cell r="H269" t="str">
            <v>Цветкова Н.В.</v>
          </cell>
        </row>
        <row r="270">
          <cell r="B270">
            <v>461</v>
          </cell>
          <cell r="C270" t="str">
            <v>Соколов Даниил</v>
          </cell>
          <cell r="D270" t="str">
            <v>07.01.1999</v>
          </cell>
          <cell r="E270" t="str">
            <v>3р</v>
          </cell>
          <cell r="F270" t="str">
            <v>Ярославская</v>
          </cell>
          <cell r="G270" t="str">
            <v>Переславль, ДЮСШ</v>
          </cell>
          <cell r="H270" t="str">
            <v>Цветкова Н.В.</v>
          </cell>
        </row>
        <row r="271">
          <cell r="B271">
            <v>563</v>
          </cell>
          <cell r="C271" t="str">
            <v>Прокопьев Иван</v>
          </cell>
          <cell r="D271" t="str">
            <v>13.05.1998</v>
          </cell>
          <cell r="E271" t="str">
            <v>2р</v>
          </cell>
          <cell r="F271" t="str">
            <v>Ярославская</v>
          </cell>
          <cell r="G271" t="str">
            <v>Переславль, ДЮСШ</v>
          </cell>
          <cell r="H271" t="str">
            <v>Литвинова М.Ф.</v>
          </cell>
        </row>
        <row r="272">
          <cell r="B272">
            <v>565</v>
          </cell>
          <cell r="C272" t="str">
            <v>Куприянов Павел</v>
          </cell>
          <cell r="D272" t="str">
            <v>20.01.2000</v>
          </cell>
          <cell r="E272" t="str">
            <v>2р</v>
          </cell>
          <cell r="F272" t="str">
            <v>Ярославская</v>
          </cell>
          <cell r="G272" t="str">
            <v>Переславль, ДЮСШ</v>
          </cell>
          <cell r="H272" t="str">
            <v>Литвинова М.Ф.</v>
          </cell>
        </row>
        <row r="273">
          <cell r="B273">
            <v>136</v>
          </cell>
          <cell r="C273" t="str">
            <v>Сидоров Николай</v>
          </cell>
          <cell r="D273" t="str">
            <v>27.04.1998</v>
          </cell>
          <cell r="E273" t="str">
            <v>1р</v>
          </cell>
          <cell r="F273" t="str">
            <v>Новгородская</v>
          </cell>
          <cell r="G273" t="str">
            <v>В Новгород</v>
          </cell>
          <cell r="H273" t="str">
            <v>Савенков П.А.</v>
          </cell>
        </row>
        <row r="274">
          <cell r="B274">
            <v>139</v>
          </cell>
          <cell r="C274" t="str">
            <v>Трынов Кирилл</v>
          </cell>
          <cell r="D274" t="str">
            <v>15.01.1999</v>
          </cell>
          <cell r="E274" t="str">
            <v>1р</v>
          </cell>
          <cell r="F274" t="str">
            <v>Новгородская</v>
          </cell>
          <cell r="G274" t="str">
            <v>В Новгород</v>
          </cell>
          <cell r="H274" t="str">
            <v>Савенков П.А.</v>
          </cell>
        </row>
        <row r="275">
          <cell r="B275">
            <v>140</v>
          </cell>
          <cell r="C275" t="str">
            <v>Семенов Александр</v>
          </cell>
          <cell r="D275" t="str">
            <v>02.12.1997</v>
          </cell>
          <cell r="E275" t="str">
            <v>1р</v>
          </cell>
          <cell r="F275" t="str">
            <v>Новгородская</v>
          </cell>
          <cell r="G275" t="str">
            <v>В Новгород</v>
          </cell>
          <cell r="H275" t="str">
            <v>Семенов А.П.</v>
          </cell>
        </row>
        <row r="276">
          <cell r="B276">
            <v>141</v>
          </cell>
          <cell r="C276" t="str">
            <v>Маров Андрей</v>
          </cell>
          <cell r="D276" t="str">
            <v>15.11.1996</v>
          </cell>
          <cell r="E276" t="str">
            <v>1р</v>
          </cell>
          <cell r="F276" t="str">
            <v>Новгородская</v>
          </cell>
          <cell r="G276" t="str">
            <v>В Новгород</v>
          </cell>
          <cell r="H276" t="str">
            <v>Савенков П.А.</v>
          </cell>
        </row>
        <row r="277">
          <cell r="B277">
            <v>142</v>
          </cell>
          <cell r="C277" t="str">
            <v>Колесников Михаил</v>
          </cell>
          <cell r="D277" t="str">
            <v>29.04.1993</v>
          </cell>
          <cell r="E277" t="str">
            <v>КМС</v>
          </cell>
          <cell r="F277" t="str">
            <v>Новгородская</v>
          </cell>
          <cell r="G277" t="str">
            <v>В Новгород</v>
          </cell>
          <cell r="H277" t="str">
            <v>Савенков П.А.</v>
          </cell>
        </row>
        <row r="278">
          <cell r="B278">
            <v>158</v>
          </cell>
          <cell r="C278" t="str">
            <v>Соколов Александр</v>
          </cell>
          <cell r="D278" t="str">
            <v>18.02.1995</v>
          </cell>
          <cell r="E278" t="str">
            <v>КМС</v>
          </cell>
          <cell r="F278" t="str">
            <v>Новгородская</v>
          </cell>
          <cell r="G278" t="str">
            <v>В Новгород</v>
          </cell>
          <cell r="H278" t="str">
            <v>Семенов А.В.</v>
          </cell>
        </row>
        <row r="279">
          <cell r="B279">
            <v>159</v>
          </cell>
          <cell r="C279" t="str">
            <v>Уваров Станислав</v>
          </cell>
          <cell r="D279" t="str">
            <v>24.09.1993</v>
          </cell>
          <cell r="E279" t="str">
            <v>КМС</v>
          </cell>
          <cell r="F279" t="str">
            <v>Новгородская</v>
          </cell>
          <cell r="G279" t="str">
            <v>В Новгород</v>
          </cell>
          <cell r="H279" t="str">
            <v>Савенков П.А.</v>
          </cell>
        </row>
        <row r="280">
          <cell r="B280">
            <v>171</v>
          </cell>
          <cell r="C280" t="str">
            <v>Столяров Евгений</v>
          </cell>
          <cell r="D280" t="str">
            <v>04.03.1985</v>
          </cell>
          <cell r="E280" t="str">
            <v>КМС</v>
          </cell>
          <cell r="F280" t="str">
            <v>Вологодская</v>
          </cell>
          <cell r="G280" t="str">
            <v>Шексна, с/к Арена</v>
          </cell>
          <cell r="H280" t="str">
            <v>Киселев В.Д.</v>
          </cell>
        </row>
        <row r="281">
          <cell r="B281">
            <v>173</v>
          </cell>
          <cell r="C281" t="str">
            <v>Серебров Сергей</v>
          </cell>
          <cell r="D281" t="str">
            <v>17.09.1997</v>
          </cell>
          <cell r="E281" t="str">
            <v>2р</v>
          </cell>
          <cell r="F281" t="str">
            <v>Вологодская</v>
          </cell>
          <cell r="G281" t="str">
            <v>Шексна, БОУ ДОД ШМР ДЮСШ</v>
          </cell>
          <cell r="H281" t="str">
            <v>Киселев В.Д.</v>
          </cell>
        </row>
        <row r="282">
          <cell r="B282">
            <v>180</v>
          </cell>
          <cell r="C282" t="str">
            <v>Печенкин Алексей</v>
          </cell>
          <cell r="D282" t="str">
            <v>1990</v>
          </cell>
          <cell r="E282" t="str">
            <v>КМС</v>
          </cell>
          <cell r="F282" t="str">
            <v>Ивановская</v>
          </cell>
          <cell r="G282" t="str">
            <v>Иваново, ИГХТУ</v>
          </cell>
          <cell r="H282" t="str">
            <v>Кокшарова И.В., Гудова В.А.</v>
          </cell>
        </row>
        <row r="283">
          <cell r="B283">
            <v>177</v>
          </cell>
          <cell r="C283" t="str">
            <v>Колупаев Никита</v>
          </cell>
          <cell r="D283" t="str">
            <v>1994</v>
          </cell>
          <cell r="E283" t="str">
            <v>КМС</v>
          </cell>
          <cell r="F283" t="str">
            <v>Ивановская</v>
          </cell>
          <cell r="G283" t="str">
            <v>Иваново, ИГХТУ</v>
          </cell>
          <cell r="H283" t="str">
            <v>Кокшарова И.В., Гудова В.А.</v>
          </cell>
        </row>
      </sheetData>
      <sheetData sheetId="22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608</v>
          </cell>
          <cell r="C3" t="str">
            <v>Фролова Екатерина</v>
          </cell>
          <cell r="D3" t="str">
            <v>02.03.1997</v>
          </cell>
          <cell r="E3" t="str">
            <v>КМС</v>
          </cell>
          <cell r="F3" t="str">
            <v>Ярославская</v>
          </cell>
          <cell r="G3" t="str">
            <v>Ярославль, ГОБУ ЯО СДЮСШОР</v>
          </cell>
          <cell r="H3" t="str">
            <v>Филинова С.К.</v>
          </cell>
          <cell r="I3">
            <v>400</v>
          </cell>
        </row>
        <row r="4">
          <cell r="B4">
            <v>611</v>
          </cell>
          <cell r="C4" t="str">
            <v>Коновалова Мария</v>
          </cell>
          <cell r="D4" t="str">
            <v>20.08.1998</v>
          </cell>
          <cell r="E4" t="str">
            <v>3р</v>
          </cell>
          <cell r="F4" t="str">
            <v>Ярославская</v>
          </cell>
          <cell r="G4" t="str">
            <v>Ярославль, ГОБУ ЯО СДЮСШОР</v>
          </cell>
          <cell r="H4" t="str">
            <v>Филинова С.К.</v>
          </cell>
          <cell r="I4">
            <v>400</v>
          </cell>
        </row>
        <row r="5">
          <cell r="B5">
            <v>839</v>
          </cell>
          <cell r="C5" t="str">
            <v>Фурмавнина Виктория</v>
          </cell>
          <cell r="D5" t="str">
            <v>19.02.1998</v>
          </cell>
          <cell r="E5" t="str">
            <v>2р</v>
          </cell>
          <cell r="F5" t="str">
            <v>Ярославская</v>
          </cell>
          <cell r="G5" t="str">
            <v>Ярославль, ГОБУ ЯО СДЮСШОР</v>
          </cell>
          <cell r="H5" t="str">
            <v>Лыкова О.В.</v>
          </cell>
          <cell r="I5" t="str">
            <v>60 длина</v>
          </cell>
        </row>
        <row r="6">
          <cell r="B6">
            <v>840</v>
          </cell>
          <cell r="C6" t="str">
            <v>Незнакомова Дарья</v>
          </cell>
          <cell r="D6" t="str">
            <v>10.08.1999</v>
          </cell>
          <cell r="E6" t="str">
            <v>1р</v>
          </cell>
          <cell r="F6" t="str">
            <v>Ярославская</v>
          </cell>
          <cell r="G6" t="str">
            <v>Ярославль, ГОБУ ЯО СДЮСШОР</v>
          </cell>
          <cell r="H6" t="str">
            <v>Бабашкин В.М., Белоусова М.Н.</v>
          </cell>
          <cell r="I6" t="str">
            <v>5-ти/б</v>
          </cell>
        </row>
        <row r="7">
          <cell r="B7">
            <v>724</v>
          </cell>
          <cell r="C7" t="str">
            <v>Бабашкина Анна</v>
          </cell>
          <cell r="D7" t="str">
            <v>19.10.1998</v>
          </cell>
          <cell r="E7" t="str">
            <v>3р</v>
          </cell>
          <cell r="F7" t="str">
            <v>Ярославская</v>
          </cell>
          <cell r="G7" t="str">
            <v>Ярославль, ГОБУ ЯО СДЮСШОР</v>
          </cell>
          <cell r="H7" t="str">
            <v xml:space="preserve">Бабашкин В.М. </v>
          </cell>
          <cell r="I7" t="str">
            <v>5-ти/б</v>
          </cell>
        </row>
        <row r="8">
          <cell r="B8">
            <v>764</v>
          </cell>
          <cell r="C8" t="str">
            <v>Носкова Елизавета</v>
          </cell>
          <cell r="D8" t="str">
            <v>23.08.2000</v>
          </cell>
          <cell r="E8" t="str">
            <v>2р</v>
          </cell>
          <cell r="F8" t="str">
            <v>Ярославская</v>
          </cell>
          <cell r="G8" t="str">
            <v>Ярославль, ГОБУ ЯО СДЮСШОР</v>
          </cell>
          <cell r="H8" t="str">
            <v>Клейменов А.Н., Мелещенко М.А.</v>
          </cell>
          <cell r="I8" t="str">
            <v>с/х</v>
          </cell>
        </row>
        <row r="9">
          <cell r="B9">
            <v>746</v>
          </cell>
          <cell r="C9" t="str">
            <v>Коровкина Анастасия</v>
          </cell>
          <cell r="D9" t="str">
            <v>25.02.2000</v>
          </cell>
          <cell r="E9" t="str">
            <v>2р</v>
          </cell>
          <cell r="F9" t="str">
            <v>Ярославская</v>
          </cell>
          <cell r="G9" t="str">
            <v>Ярославль, ГОБУ ЯО СДЮСШОР</v>
          </cell>
          <cell r="H9" t="str">
            <v>Клейменов А.Н.</v>
          </cell>
          <cell r="I9" t="str">
            <v>с/х</v>
          </cell>
        </row>
        <row r="10">
          <cell r="B10">
            <v>817</v>
          </cell>
          <cell r="C10" t="str">
            <v>Карамышева Анастасия</v>
          </cell>
          <cell r="D10" t="str">
            <v>27.11.2000</v>
          </cell>
          <cell r="E10" t="str">
            <v>2р</v>
          </cell>
          <cell r="F10" t="str">
            <v>Ярославская</v>
          </cell>
          <cell r="G10" t="str">
            <v>Ярославль, ГОБУ ЯО СДЮСШОР</v>
          </cell>
          <cell r="H10" t="str">
            <v>Клейменов А.Н., Зараковский Е.Р.</v>
          </cell>
          <cell r="I10" t="str">
            <v>с/х</v>
          </cell>
        </row>
        <row r="11">
          <cell r="B11">
            <v>598</v>
          </cell>
          <cell r="C11" t="str">
            <v>Титова Татьяна</v>
          </cell>
          <cell r="D11" t="str">
            <v>18.03.1993</v>
          </cell>
          <cell r="E11" t="str">
            <v>КМС</v>
          </cell>
          <cell r="F11" t="str">
            <v>Ярославская-Костромская</v>
          </cell>
          <cell r="G11" t="str">
            <v>Ярославль-Кострома, ГОБУ ЯО СДЮСШОР-КОСДЮСШОР</v>
          </cell>
          <cell r="H11" t="str">
            <v>Клейменов А.Н., Лякин С.И.</v>
          </cell>
          <cell r="I11" t="str">
            <v>с/х</v>
          </cell>
        </row>
        <row r="12">
          <cell r="B12">
            <v>774</v>
          </cell>
          <cell r="C12" t="str">
            <v>Емельянова Анна</v>
          </cell>
          <cell r="D12" t="str">
            <v>04.07.1998</v>
          </cell>
          <cell r="E12" t="str">
            <v>2ю</v>
          </cell>
          <cell r="F12" t="str">
            <v>Ярославская</v>
          </cell>
          <cell r="G12" t="str">
            <v>Ярославль, ГОБУ ЯО СДЮСШОР</v>
          </cell>
          <cell r="H12" t="str">
            <v>Клейменов А.Н.</v>
          </cell>
          <cell r="I12">
            <v>800</v>
          </cell>
        </row>
        <row r="13">
          <cell r="B13">
            <v>599</v>
          </cell>
          <cell r="C13" t="str">
            <v>Арутюнова Дарья</v>
          </cell>
          <cell r="D13" t="str">
            <v>21.03.1996</v>
          </cell>
          <cell r="E13" t="str">
            <v>КМС</v>
          </cell>
          <cell r="F13" t="str">
            <v>Ярославская</v>
          </cell>
          <cell r="G13" t="str">
            <v>Ярославль, ГОБУ ЯО СДЮСШОР</v>
          </cell>
          <cell r="H13" t="str">
            <v>Бабашкин В.М.</v>
          </cell>
          <cell r="I13" t="str">
            <v>высота</v>
          </cell>
        </row>
        <row r="14">
          <cell r="B14">
            <v>550</v>
          </cell>
          <cell r="C14" t="str">
            <v>Бурмистрова Алина</v>
          </cell>
          <cell r="D14" t="str">
            <v>07.02.1998</v>
          </cell>
          <cell r="E14" t="str">
            <v>1р</v>
          </cell>
          <cell r="F14" t="str">
            <v>Ярославская</v>
          </cell>
          <cell r="G14" t="str">
            <v>Ярославль, ГОБУ ЯО СДЮСШОР</v>
          </cell>
          <cell r="H14" t="str">
            <v>Бабашкин В.М., Белоусова М.Н.</v>
          </cell>
          <cell r="I14" t="str">
            <v>высота</v>
          </cell>
        </row>
        <row r="15">
          <cell r="B15">
            <v>551</v>
          </cell>
          <cell r="C15" t="str">
            <v>Васендина Евгения</v>
          </cell>
          <cell r="D15" t="str">
            <v>29.10.1997</v>
          </cell>
          <cell r="E15" t="str">
            <v>2р</v>
          </cell>
          <cell r="F15" t="str">
            <v>Ярославская</v>
          </cell>
          <cell r="G15" t="str">
            <v>Ярославль, ГОБУ ЯО СДЮСШОР</v>
          </cell>
          <cell r="H15" t="str">
            <v>Бабашкин В.М., Белоусова М.Н.</v>
          </cell>
          <cell r="I15" t="str">
            <v>высота</v>
          </cell>
        </row>
        <row r="16">
          <cell r="B16">
            <v>552</v>
          </cell>
          <cell r="C16" t="str">
            <v>Гарбаренко Алина</v>
          </cell>
          <cell r="D16" t="str">
            <v>07.09.1998</v>
          </cell>
          <cell r="E16" t="str">
            <v>1р</v>
          </cell>
          <cell r="F16" t="str">
            <v>Ярославская</v>
          </cell>
          <cell r="G16" t="str">
            <v>Ярославль, ГОБУ ЯО СДЮСШОР</v>
          </cell>
          <cell r="H16" t="str">
            <v>Бабашкин В.М., Белоусова М.Н.</v>
          </cell>
          <cell r="I16" t="str">
            <v>высота</v>
          </cell>
        </row>
        <row r="17">
          <cell r="B17">
            <v>553</v>
          </cell>
          <cell r="C17" t="str">
            <v>Виноградова Наталия</v>
          </cell>
          <cell r="D17" t="str">
            <v>03.01.2000</v>
          </cell>
          <cell r="E17" t="str">
            <v>2р</v>
          </cell>
          <cell r="F17" t="str">
            <v>Ярославская</v>
          </cell>
          <cell r="G17" t="str">
            <v>Ярославль, ГОБУ ЯО СДЮСШОР</v>
          </cell>
          <cell r="H17" t="str">
            <v>Бабашкин В.М., Белоусова М.Н.</v>
          </cell>
          <cell r="I17" t="str">
            <v>высота</v>
          </cell>
        </row>
        <row r="18">
          <cell r="B18">
            <v>554</v>
          </cell>
          <cell r="C18" t="str">
            <v>Лобанова Анастасия</v>
          </cell>
          <cell r="D18" t="str">
            <v>13.08.2000</v>
          </cell>
          <cell r="E18" t="str">
            <v>2р</v>
          </cell>
          <cell r="F18" t="str">
            <v>Ярославская</v>
          </cell>
          <cell r="G18" t="str">
            <v>Ярославль, ГОБУ ЯО СДЮСШОР</v>
          </cell>
          <cell r="H18" t="str">
            <v>Бабашкин В.М., Белоусова М.Н.</v>
          </cell>
          <cell r="I18" t="str">
            <v>высота</v>
          </cell>
        </row>
        <row r="19">
          <cell r="B19">
            <v>555</v>
          </cell>
          <cell r="C19" t="str">
            <v>Сапронова Анастасия</v>
          </cell>
          <cell r="D19" t="str">
            <v>10.10.1998</v>
          </cell>
          <cell r="E19" t="str">
            <v>1р</v>
          </cell>
          <cell r="F19" t="str">
            <v>Ярославская</v>
          </cell>
          <cell r="G19" t="str">
            <v>Ярославль, ГОБУ ЯО СДЮСШОР</v>
          </cell>
          <cell r="H19" t="str">
            <v>Бабашкин В.М., Белоусова М.Н.</v>
          </cell>
          <cell r="I19" t="str">
            <v>высота</v>
          </cell>
        </row>
        <row r="20">
          <cell r="B20">
            <v>559</v>
          </cell>
          <cell r="C20" t="str">
            <v>Дубова Анастасия</v>
          </cell>
          <cell r="D20" t="str">
            <v>22.09.2000</v>
          </cell>
          <cell r="E20" t="str">
            <v>1р</v>
          </cell>
          <cell r="F20" t="str">
            <v>Ярославская</v>
          </cell>
          <cell r="G20" t="str">
            <v>Ярославль, ГОБУ ЯО СДЮСШОР</v>
          </cell>
          <cell r="H20" t="str">
            <v>Бабашкин В.М., Белоусова М.Н.</v>
          </cell>
          <cell r="I20" t="str">
            <v>высота</v>
          </cell>
        </row>
        <row r="21">
          <cell r="B21">
            <v>560</v>
          </cell>
          <cell r="C21" t="str">
            <v>Майорова Елизавета</v>
          </cell>
          <cell r="D21" t="str">
            <v>24.02.2000</v>
          </cell>
          <cell r="E21" t="str">
            <v>3р</v>
          </cell>
          <cell r="F21" t="str">
            <v>Ярославская</v>
          </cell>
          <cell r="G21" t="str">
            <v>Ярославль, ГОБУ ЯО СДЮСШОР</v>
          </cell>
          <cell r="H21" t="str">
            <v>Скулябин А.Б.</v>
          </cell>
          <cell r="I21" t="str">
            <v>шест</v>
          </cell>
        </row>
        <row r="22">
          <cell r="B22">
            <v>561</v>
          </cell>
          <cell r="C22" t="str">
            <v>Винникова Полина</v>
          </cell>
          <cell r="D22" t="str">
            <v>14.09.2000</v>
          </cell>
          <cell r="E22" t="str">
            <v>1ю</v>
          </cell>
          <cell r="F22" t="str">
            <v>Ярославская</v>
          </cell>
          <cell r="G22" t="str">
            <v>Ярославль, ГОБУ ЯО СДЮСШОР</v>
          </cell>
          <cell r="H22" t="str">
            <v>Скулябин А.Б.</v>
          </cell>
          <cell r="I22" t="str">
            <v>шест</v>
          </cell>
        </row>
        <row r="23">
          <cell r="B23">
            <v>562</v>
          </cell>
          <cell r="C23" t="str">
            <v>Базунова Юлия</v>
          </cell>
          <cell r="D23" t="str">
            <v>25.08.2000</v>
          </cell>
          <cell r="E23" t="str">
            <v>1ю</v>
          </cell>
          <cell r="F23" t="str">
            <v>Ярославская</v>
          </cell>
          <cell r="G23" t="str">
            <v>Ярославль, ГОБУ ЯО СДЮСШОР</v>
          </cell>
          <cell r="H23" t="str">
            <v>Скулябин А.Б.</v>
          </cell>
          <cell r="I23" t="str">
            <v>шест</v>
          </cell>
        </row>
        <row r="24">
          <cell r="B24">
            <v>810</v>
          </cell>
          <cell r="C24" t="str">
            <v>Тихомирова Анна</v>
          </cell>
          <cell r="D24" t="str">
            <v>04.05.1999</v>
          </cell>
          <cell r="E24" t="str">
            <v>2р</v>
          </cell>
          <cell r="F24" t="str">
            <v>Ярославская</v>
          </cell>
          <cell r="G24" t="str">
            <v>Ярославль, ГОБУ ЯО СДЮСШОР</v>
          </cell>
          <cell r="H24" t="str">
            <v>Нальгиев А.А., Шиловская Т.А.</v>
          </cell>
          <cell r="I24" t="str">
            <v>ядро</v>
          </cell>
        </row>
        <row r="25">
          <cell r="B25">
            <v>784</v>
          </cell>
          <cell r="C25" t="str">
            <v>Воропаева Анастасия</v>
          </cell>
          <cell r="D25" t="str">
            <v>14.08.2000</v>
          </cell>
          <cell r="F25" t="str">
            <v>Ярославская</v>
          </cell>
          <cell r="G25" t="str">
            <v>Ярославль, ГОБУ ЯО СДЮСШОР</v>
          </cell>
          <cell r="H25" t="str">
            <v>Нальгиев А.А., Шиловская Т.А.</v>
          </cell>
          <cell r="I25" t="str">
            <v>ядро</v>
          </cell>
        </row>
        <row r="26">
          <cell r="B26">
            <v>775</v>
          </cell>
          <cell r="C26" t="str">
            <v>Гадаева Кристина</v>
          </cell>
          <cell r="D26" t="str">
            <v>01.02.1997</v>
          </cell>
          <cell r="E26" t="str">
            <v>3р</v>
          </cell>
          <cell r="F26" t="str">
            <v>Ярославская</v>
          </cell>
          <cell r="G26" t="str">
            <v>Ярославль, ГОБУ ЯО СДЮСШОР</v>
          </cell>
          <cell r="H26" t="str">
            <v>Сотин В.В.</v>
          </cell>
          <cell r="I26" t="str">
            <v>ядро</v>
          </cell>
        </row>
        <row r="27">
          <cell r="B27">
            <v>769</v>
          </cell>
          <cell r="C27" t="str">
            <v>Цивилева Екатерина</v>
          </cell>
          <cell r="D27" t="str">
            <v>02.11.1998</v>
          </cell>
          <cell r="E27" t="str">
            <v>1р</v>
          </cell>
          <cell r="F27" t="str">
            <v>Ярославская</v>
          </cell>
          <cell r="G27" t="str">
            <v>Ярославль, ГОБУ ЯО СДЮСШОР</v>
          </cell>
          <cell r="H27" t="str">
            <v>Нальгиев А.А., Шиловская Т.А.</v>
          </cell>
          <cell r="I27" t="str">
            <v>ядро</v>
          </cell>
        </row>
        <row r="28">
          <cell r="B28">
            <v>697</v>
          </cell>
          <cell r="C28" t="str">
            <v>Комарова Кристина</v>
          </cell>
          <cell r="D28" t="str">
            <v>30.01.1992</v>
          </cell>
          <cell r="E28" t="str">
            <v>МС</v>
          </cell>
          <cell r="F28" t="str">
            <v>Ярославская</v>
          </cell>
          <cell r="G28" t="str">
            <v>Ярославль, ГОБУ ЯО СДЮСШОР</v>
          </cell>
          <cell r="H28" t="str">
            <v>Скулябин А.Б.</v>
          </cell>
          <cell r="I28" t="str">
            <v>шест</v>
          </cell>
        </row>
        <row r="29">
          <cell r="B29">
            <v>721</v>
          </cell>
          <cell r="C29" t="str">
            <v>Петрова Олеся</v>
          </cell>
          <cell r="D29" t="str">
            <v>20.09.1992</v>
          </cell>
          <cell r="E29" t="str">
            <v>2р</v>
          </cell>
          <cell r="F29" t="str">
            <v>Ярославская</v>
          </cell>
          <cell r="G29" t="str">
            <v>Ярославль, ГОБУ ЯО СДЮСШОР</v>
          </cell>
          <cell r="H29" t="str">
            <v>Клейменов А.Н.</v>
          </cell>
          <cell r="I29">
            <v>400200</v>
          </cell>
        </row>
        <row r="30">
          <cell r="B30">
            <v>796</v>
          </cell>
          <cell r="C30" t="str">
            <v>Попова Валерия</v>
          </cell>
          <cell r="D30" t="str">
            <v>04.07.1996</v>
          </cell>
          <cell r="E30" t="str">
            <v>2р</v>
          </cell>
          <cell r="F30" t="str">
            <v>Ярославская</v>
          </cell>
          <cell r="G30" t="str">
            <v>Ярославль, ГОБУ ЯО СДЮСШОР</v>
          </cell>
          <cell r="H30" t="str">
            <v>Клейменов А.Н.</v>
          </cell>
          <cell r="I30">
            <v>800</v>
          </cell>
        </row>
        <row r="31">
          <cell r="B31">
            <v>778</v>
          </cell>
          <cell r="C31" t="str">
            <v>Деткова Мария</v>
          </cell>
          <cell r="D31" t="str">
            <v>25.05.1995</v>
          </cell>
          <cell r="E31" t="str">
            <v>1р</v>
          </cell>
          <cell r="F31" t="str">
            <v>Ярославская</v>
          </cell>
          <cell r="G31" t="str">
            <v>Ярославль, ГОБУ ЯО СДЮСШОР</v>
          </cell>
          <cell r="H31" t="str">
            <v>Клейменов А.Н.</v>
          </cell>
          <cell r="I31" t="str">
            <v>с/х</v>
          </cell>
        </row>
        <row r="32">
          <cell r="B32">
            <v>472</v>
          </cell>
          <cell r="C32" t="str">
            <v>Самигулина Эльмира</v>
          </cell>
          <cell r="D32" t="str">
            <v>24.10.1992</v>
          </cell>
          <cell r="E32" t="str">
            <v>МС</v>
          </cell>
          <cell r="F32" t="str">
            <v>Москва</v>
          </cell>
          <cell r="G32" t="str">
            <v>Москва, ШВСМ</v>
          </cell>
          <cell r="H32" t="str">
            <v>Плескач-Стыркина С.П., Бусырев А.В.</v>
          </cell>
          <cell r="I32">
            <v>800</v>
          </cell>
        </row>
        <row r="33">
          <cell r="B33">
            <v>471</v>
          </cell>
          <cell r="C33" t="str">
            <v>Мурашова Елена</v>
          </cell>
          <cell r="D33" t="str">
            <v>05.10.1987</v>
          </cell>
          <cell r="E33" t="str">
            <v>МС</v>
          </cell>
          <cell r="F33" t="str">
            <v>Москва</v>
          </cell>
          <cell r="G33" t="str">
            <v>Москва, ШВСМ</v>
          </cell>
          <cell r="H33" t="str">
            <v>Бусырев А.В.</v>
          </cell>
          <cell r="I33">
            <v>800</v>
          </cell>
        </row>
        <row r="34">
          <cell r="B34">
            <v>269</v>
          </cell>
          <cell r="C34" t="str">
            <v>Шушина Ирина</v>
          </cell>
          <cell r="D34" t="str">
            <v>30.06.1986</v>
          </cell>
          <cell r="E34" t="str">
            <v>МСМК</v>
          </cell>
          <cell r="F34" t="str">
            <v>Костромская</v>
          </cell>
          <cell r="G34" t="str">
            <v>Кострома, КОСДЮСШОР</v>
          </cell>
          <cell r="H34" t="str">
            <v>Лякин С.И., Фролова Т.С.</v>
          </cell>
          <cell r="I34" t="str">
            <v>с/х</v>
          </cell>
        </row>
        <row r="35">
          <cell r="B35">
            <v>271</v>
          </cell>
          <cell r="C35" t="str">
            <v>Герман Анна</v>
          </cell>
          <cell r="D35" t="str">
            <v>02.06.1993</v>
          </cell>
          <cell r="E35" t="str">
            <v>КМС</v>
          </cell>
          <cell r="F35" t="str">
            <v>Костромская</v>
          </cell>
          <cell r="G35" t="str">
            <v>Кострома, КГУ им. Н.А. Некрасова</v>
          </cell>
          <cell r="H35" t="str">
            <v>Павлов Е.А.</v>
          </cell>
          <cell r="I35">
            <v>400200</v>
          </cell>
        </row>
        <row r="36">
          <cell r="B36">
            <v>265</v>
          </cell>
          <cell r="C36" t="str">
            <v>Кудрова Алёна</v>
          </cell>
          <cell r="D36" t="str">
            <v>20.07.1996</v>
          </cell>
          <cell r="E36" t="str">
            <v>1р</v>
          </cell>
          <cell r="F36" t="str">
            <v>Костромская</v>
          </cell>
          <cell r="G36" t="str">
            <v>Кострома, КОСДЮСШОР</v>
          </cell>
          <cell r="H36" t="str">
            <v>Дружков А.Н., Горшкова Э.Н.</v>
          </cell>
          <cell r="I36">
            <v>1500800</v>
          </cell>
        </row>
        <row r="37">
          <cell r="B37">
            <v>263</v>
          </cell>
          <cell r="C37" t="str">
            <v>Сверчкова Полина</v>
          </cell>
          <cell r="D37" t="str">
            <v>14.03.1997</v>
          </cell>
          <cell r="E37" t="str">
            <v>КМС</v>
          </cell>
          <cell r="F37" t="str">
            <v>Костромская</v>
          </cell>
          <cell r="G37" t="str">
            <v>Кострома, КОСДЮСШОР</v>
          </cell>
          <cell r="H37" t="str">
            <v>Дружков А.Н.</v>
          </cell>
          <cell r="I37">
            <v>1500800</v>
          </cell>
        </row>
        <row r="38">
          <cell r="B38">
            <v>264</v>
          </cell>
          <cell r="C38" t="str">
            <v>Маринкина Маргарита</v>
          </cell>
          <cell r="D38" t="str">
            <v>17.03.1997</v>
          </cell>
          <cell r="E38" t="str">
            <v>2р</v>
          </cell>
          <cell r="F38" t="str">
            <v>Костромская</v>
          </cell>
          <cell r="G38" t="str">
            <v>Кострома, КОСДЮСШОР</v>
          </cell>
          <cell r="H38" t="str">
            <v>Дружков А.Н., Корягин И.Н.</v>
          </cell>
          <cell r="I38">
            <v>1500800</v>
          </cell>
        </row>
        <row r="39">
          <cell r="B39">
            <v>275</v>
          </cell>
          <cell r="C39" t="str">
            <v>Смирнова Ксения</v>
          </cell>
          <cell r="D39" t="str">
            <v>28.11.1999</v>
          </cell>
          <cell r="E39" t="str">
            <v>1р</v>
          </cell>
          <cell r="F39" t="str">
            <v>Костромская</v>
          </cell>
          <cell r="G39" t="str">
            <v>Кострома, КОСДЮСШОР</v>
          </cell>
          <cell r="H39" t="str">
            <v>Лякин С.И., Буликов Д.В., Смирнов Б.Ю.</v>
          </cell>
          <cell r="I39" t="str">
            <v>с/х</v>
          </cell>
        </row>
        <row r="40">
          <cell r="B40">
            <v>276</v>
          </cell>
          <cell r="C40" t="str">
            <v>Батырева Ася</v>
          </cell>
          <cell r="D40" t="str">
            <v>26.07.2000</v>
          </cell>
          <cell r="E40" t="str">
            <v>1р</v>
          </cell>
          <cell r="F40" t="str">
            <v>Костромская</v>
          </cell>
          <cell r="G40" t="str">
            <v>Кострома, КОСДЮСШОР</v>
          </cell>
          <cell r="H40" t="str">
            <v>Лякин С.И., Буликов Д.В., Смирнов Б.Ю.</v>
          </cell>
          <cell r="I40" t="str">
            <v>с/х</v>
          </cell>
        </row>
        <row r="41">
          <cell r="B41">
            <v>277</v>
          </cell>
          <cell r="C41" t="str">
            <v>Матвеева Юлия</v>
          </cell>
          <cell r="D41" t="str">
            <v>05.07.2000</v>
          </cell>
          <cell r="E41" t="str">
            <v>1р</v>
          </cell>
          <cell r="F41" t="str">
            <v>Костромская</v>
          </cell>
          <cell r="G41" t="str">
            <v>Кострома, КОСДЮСШОР</v>
          </cell>
          <cell r="H41" t="str">
            <v>Лякин С.И., Буликов Д.В., Смирнов Б.Ю.</v>
          </cell>
          <cell r="I41" t="str">
            <v>с/х</v>
          </cell>
        </row>
        <row r="42">
          <cell r="B42">
            <v>492</v>
          </cell>
          <cell r="C42" t="str">
            <v>Загрядская Анна</v>
          </cell>
          <cell r="D42" t="str">
            <v>18.08.1999</v>
          </cell>
          <cell r="E42" t="str">
            <v>1р</v>
          </cell>
          <cell r="F42" t="str">
            <v>Костромская</v>
          </cell>
          <cell r="G42" t="str">
            <v>Кострома, КОСДЮСШОР</v>
          </cell>
          <cell r="H42" t="str">
            <v>Куликов В.П.</v>
          </cell>
          <cell r="I42" t="str">
            <v>ядро</v>
          </cell>
        </row>
        <row r="43">
          <cell r="B43">
            <v>255</v>
          </cell>
          <cell r="C43" t="str">
            <v>Москвина Кристина</v>
          </cell>
          <cell r="D43" t="str">
            <v>07.06.2000</v>
          </cell>
          <cell r="E43" t="str">
            <v>1р</v>
          </cell>
          <cell r="F43" t="str">
            <v>Костромская</v>
          </cell>
          <cell r="G43" t="str">
            <v>Кострома, КОСДЮСШОР</v>
          </cell>
          <cell r="H43" t="str">
            <v>Макаров В.Н.</v>
          </cell>
          <cell r="I43" t="str">
            <v>2000с/п 800</v>
          </cell>
        </row>
        <row r="44">
          <cell r="B44">
            <v>595</v>
          </cell>
          <cell r="C44" t="str">
            <v>Панова Юлия</v>
          </cell>
          <cell r="D44" t="str">
            <v>22.06.1999</v>
          </cell>
          <cell r="E44" t="str">
            <v>2р</v>
          </cell>
          <cell r="F44" t="str">
            <v>Костромская</v>
          </cell>
          <cell r="G44" t="str">
            <v>Шарья, СДЮСШОР</v>
          </cell>
          <cell r="H44" t="str">
            <v>Шалагинов А.Л.</v>
          </cell>
          <cell r="I44">
            <v>60200</v>
          </cell>
        </row>
        <row r="45">
          <cell r="B45">
            <v>593</v>
          </cell>
          <cell r="C45" t="str">
            <v>Шабулкина Анастасия</v>
          </cell>
          <cell r="D45" t="str">
            <v>30.06.1999</v>
          </cell>
          <cell r="E45" t="str">
            <v>2р</v>
          </cell>
          <cell r="F45" t="str">
            <v>Костромская</v>
          </cell>
          <cell r="G45" t="str">
            <v>Кострома, КОСДЮСШОР</v>
          </cell>
          <cell r="H45" t="str">
            <v>Лякин С.И., Морозов В.А.</v>
          </cell>
          <cell r="I45" t="str">
            <v>с/х</v>
          </cell>
        </row>
        <row r="46">
          <cell r="B46">
            <v>272</v>
          </cell>
          <cell r="C46" t="str">
            <v>Горевалова Ксения</v>
          </cell>
          <cell r="D46" t="str">
            <v>11.11.1197</v>
          </cell>
          <cell r="E46" t="str">
            <v>1р</v>
          </cell>
          <cell r="F46" t="str">
            <v>Костромская</v>
          </cell>
          <cell r="G46" t="str">
            <v>Кострома, КОСДЮСШОР</v>
          </cell>
          <cell r="H46" t="str">
            <v>Виноградов Н.А.</v>
          </cell>
          <cell r="I46">
            <v>400200</v>
          </cell>
        </row>
        <row r="47">
          <cell r="B47">
            <v>4</v>
          </cell>
          <cell r="C47" t="str">
            <v>Озерова Анна</v>
          </cell>
          <cell r="D47" t="str">
            <v>13.06.1992</v>
          </cell>
          <cell r="E47" t="str">
            <v>КМС</v>
          </cell>
          <cell r="F47" t="str">
            <v>Ярославская</v>
          </cell>
          <cell r="G47" t="str">
            <v>Ярославль, СДЮСШОР-19</v>
          </cell>
          <cell r="H47" t="str">
            <v>Тюленев С.А.</v>
          </cell>
          <cell r="I47">
            <v>800</v>
          </cell>
        </row>
        <row r="48">
          <cell r="B48">
            <v>3</v>
          </cell>
          <cell r="C48" t="str">
            <v>Герасимова Анна</v>
          </cell>
          <cell r="D48" t="str">
            <v>03.10.1990</v>
          </cell>
          <cell r="E48" t="str">
            <v>КМС</v>
          </cell>
          <cell r="F48" t="str">
            <v>Ярославская</v>
          </cell>
          <cell r="G48" t="str">
            <v>Ярославль, СДЮСШОР-19</v>
          </cell>
          <cell r="H48" t="str">
            <v>Тюленев С.А.</v>
          </cell>
          <cell r="I48">
            <v>400</v>
          </cell>
        </row>
        <row r="49">
          <cell r="B49">
            <v>5</v>
          </cell>
          <cell r="C49" t="str">
            <v>Цветкова Елена</v>
          </cell>
          <cell r="D49" t="str">
            <v>27.09.1992</v>
          </cell>
          <cell r="E49" t="str">
            <v>1р</v>
          </cell>
          <cell r="F49" t="str">
            <v>Ярославская</v>
          </cell>
          <cell r="G49" t="str">
            <v>Ярославль, СДЮСШОР-19</v>
          </cell>
          <cell r="H49" t="str">
            <v>Хрущева Л.В.</v>
          </cell>
          <cell r="I49">
            <v>800</v>
          </cell>
        </row>
        <row r="50">
          <cell r="B50">
            <v>1</v>
          </cell>
          <cell r="C50" t="str">
            <v>Поспелова Марина</v>
          </cell>
          <cell r="D50" t="str">
            <v>23.07.1990</v>
          </cell>
          <cell r="E50" t="str">
            <v>МСМК</v>
          </cell>
          <cell r="F50" t="str">
            <v>Ярославская</v>
          </cell>
          <cell r="G50" t="str">
            <v>Ярославль, СДЮСШОР-19</v>
          </cell>
          <cell r="H50" t="str">
            <v>Круговой К.Н.</v>
          </cell>
          <cell r="I50">
            <v>400800</v>
          </cell>
        </row>
        <row r="51">
          <cell r="B51">
            <v>12</v>
          </cell>
          <cell r="C51" t="str">
            <v>Рогатых Мария</v>
          </cell>
          <cell r="D51" t="str">
            <v>17.08.1994</v>
          </cell>
          <cell r="E51" t="str">
            <v>2р</v>
          </cell>
          <cell r="F51" t="str">
            <v>Ярославская</v>
          </cell>
          <cell r="G51" t="str">
            <v>Ярославль, СДЮСШОР-19</v>
          </cell>
          <cell r="H51" t="str">
            <v>Сошников А.В.</v>
          </cell>
          <cell r="I51">
            <v>60200</v>
          </cell>
        </row>
        <row r="52">
          <cell r="B52">
            <v>18</v>
          </cell>
          <cell r="C52" t="str">
            <v>Маханова Ксения</v>
          </cell>
          <cell r="D52" t="str">
            <v>24.06.1993</v>
          </cell>
          <cell r="E52" t="str">
            <v>2р</v>
          </cell>
          <cell r="F52" t="str">
            <v>Ярославская</v>
          </cell>
          <cell r="G52" t="str">
            <v>Ярославль, СДЮСШОР-19</v>
          </cell>
          <cell r="H52" t="str">
            <v>Станкевич В.А.</v>
          </cell>
          <cell r="I52">
            <v>400</v>
          </cell>
        </row>
        <row r="53">
          <cell r="B53">
            <v>22</v>
          </cell>
          <cell r="C53" t="str">
            <v>Подвальная Ольга</v>
          </cell>
          <cell r="D53" t="str">
            <v>03.05.1994</v>
          </cell>
          <cell r="E53" t="str">
            <v>1р</v>
          </cell>
          <cell r="F53" t="str">
            <v>Ярославская</v>
          </cell>
          <cell r="G53" t="str">
            <v>Ярославль, СДЮСШОР-19</v>
          </cell>
          <cell r="H53" t="str">
            <v>Станкевич В.А.</v>
          </cell>
          <cell r="I53">
            <v>200</v>
          </cell>
        </row>
        <row r="54">
          <cell r="B54">
            <v>20</v>
          </cell>
          <cell r="C54" t="str">
            <v>Герасина Елизавета</v>
          </cell>
          <cell r="D54" t="str">
            <v>23.04.1995</v>
          </cell>
          <cell r="E54" t="str">
            <v>1р</v>
          </cell>
          <cell r="F54" t="str">
            <v>Ярославская</v>
          </cell>
          <cell r="G54" t="str">
            <v>Ярославль, СДЮСШОР-19</v>
          </cell>
          <cell r="H54" t="str">
            <v>Тюленев С.А.</v>
          </cell>
          <cell r="I54">
            <v>200</v>
          </cell>
        </row>
        <row r="55">
          <cell r="B55">
            <v>29</v>
          </cell>
          <cell r="C55" t="str">
            <v>Амирова Элина</v>
          </cell>
          <cell r="D55" t="str">
            <v>27.05.1997</v>
          </cell>
          <cell r="E55" t="str">
            <v>2р</v>
          </cell>
          <cell r="F55" t="str">
            <v>Ярославская</v>
          </cell>
          <cell r="G55" t="str">
            <v>Ярославль, СДЮСШОР-19</v>
          </cell>
          <cell r="H55" t="str">
            <v>Видманова Ю.В.</v>
          </cell>
          <cell r="I55">
            <v>60</v>
          </cell>
        </row>
        <row r="56">
          <cell r="B56">
            <v>30</v>
          </cell>
          <cell r="C56" t="str">
            <v>Ахмедханова Зоя</v>
          </cell>
          <cell r="D56" t="str">
            <v>08.10.1996</v>
          </cell>
          <cell r="E56" t="str">
            <v>3р</v>
          </cell>
          <cell r="F56" t="str">
            <v>Ярославская</v>
          </cell>
          <cell r="G56" t="str">
            <v>Ярославль, СДЮСШОР-19</v>
          </cell>
          <cell r="H56" t="str">
            <v>Видманова Ю.В.</v>
          </cell>
          <cell r="I56" t="str">
            <v>ядро</v>
          </cell>
        </row>
        <row r="57">
          <cell r="B57">
            <v>34</v>
          </cell>
          <cell r="C57" t="str">
            <v>Суслова Алёна</v>
          </cell>
          <cell r="D57" t="str">
            <v>18.04.1997</v>
          </cell>
          <cell r="E57" t="str">
            <v>1р</v>
          </cell>
          <cell r="F57" t="str">
            <v>Ярославская</v>
          </cell>
          <cell r="G57" t="str">
            <v>Ярославль, СДЮСШОР-19</v>
          </cell>
          <cell r="H57" t="str">
            <v>Сошников А.В.</v>
          </cell>
          <cell r="I57">
            <v>200400</v>
          </cell>
        </row>
        <row r="58">
          <cell r="B58">
            <v>35</v>
          </cell>
          <cell r="C58" t="str">
            <v>Попутьева Анастасия</v>
          </cell>
          <cell r="D58" t="str">
            <v>18.04.1997</v>
          </cell>
          <cell r="E58" t="str">
            <v>1р</v>
          </cell>
          <cell r="F58" t="str">
            <v>Ярославская</v>
          </cell>
          <cell r="G58" t="str">
            <v>Ярославль, СДЮСШОР-19</v>
          </cell>
          <cell r="H58" t="str">
            <v>Сошников А.В.</v>
          </cell>
          <cell r="I58">
            <v>200400</v>
          </cell>
        </row>
        <row r="59">
          <cell r="B59">
            <v>41</v>
          </cell>
          <cell r="C59" t="str">
            <v>Арефьева Анна</v>
          </cell>
          <cell r="D59" t="str">
            <v>20.10.1996</v>
          </cell>
          <cell r="E59" t="str">
            <v>2р</v>
          </cell>
          <cell r="F59" t="str">
            <v>Ярославская</v>
          </cell>
          <cell r="G59" t="str">
            <v>Ярославль-Рыбинск, СДЮСШОР-19, СДЮСШОР-2</v>
          </cell>
          <cell r="H59" t="str">
            <v>Кузнецова А.Л., Станкевич В.А.</v>
          </cell>
          <cell r="I59">
            <v>800</v>
          </cell>
        </row>
        <row r="60">
          <cell r="B60">
            <v>42</v>
          </cell>
          <cell r="C60" t="str">
            <v>Виноградова Полина</v>
          </cell>
          <cell r="D60" t="str">
            <v>25.09.1996</v>
          </cell>
          <cell r="E60" t="str">
            <v>КМС</v>
          </cell>
          <cell r="F60" t="str">
            <v>Ярославская</v>
          </cell>
          <cell r="G60" t="str">
            <v>Ярославль, СДЮСШОР-19</v>
          </cell>
          <cell r="H60" t="str">
            <v>Тюленев С.А.</v>
          </cell>
          <cell r="I60">
            <v>800</v>
          </cell>
        </row>
        <row r="61">
          <cell r="B61">
            <v>45</v>
          </cell>
          <cell r="C61" t="str">
            <v>Шорохова Юлия</v>
          </cell>
          <cell r="D61" t="str">
            <v>22.03.1996</v>
          </cell>
          <cell r="E61" t="str">
            <v>2р</v>
          </cell>
          <cell r="F61" t="str">
            <v>Ярославская</v>
          </cell>
          <cell r="G61" t="str">
            <v>Ярославль, СДЮСШОР-19</v>
          </cell>
          <cell r="H61" t="str">
            <v>Воронин Е.А.</v>
          </cell>
          <cell r="I61" t="str">
            <v>длина</v>
          </cell>
        </row>
        <row r="62">
          <cell r="B62">
            <v>55</v>
          </cell>
          <cell r="C62" t="str">
            <v>Тараканова Полина</v>
          </cell>
          <cell r="D62" t="str">
            <v>30.06.1999</v>
          </cell>
          <cell r="E62" t="str">
            <v>1р</v>
          </cell>
          <cell r="F62" t="str">
            <v>Ярославская</v>
          </cell>
          <cell r="G62" t="str">
            <v>Ярославль, СДЮСШОР-19</v>
          </cell>
          <cell r="H62" t="str">
            <v>Таракановы Ю.Ф., А.В.</v>
          </cell>
          <cell r="I62">
            <v>3000</v>
          </cell>
        </row>
        <row r="63">
          <cell r="B63">
            <v>52</v>
          </cell>
          <cell r="C63" t="str">
            <v>Садова Мария</v>
          </cell>
          <cell r="D63" t="str">
            <v>28.03.1998</v>
          </cell>
          <cell r="E63" t="str">
            <v>2р</v>
          </cell>
          <cell r="F63" t="str">
            <v>Ярославская</v>
          </cell>
          <cell r="G63" t="str">
            <v>Ярославль, СДЮСШОР-19</v>
          </cell>
          <cell r="H63" t="str">
            <v>Таракановы Ю.Ф., А.В.</v>
          </cell>
          <cell r="I63">
            <v>400800</v>
          </cell>
        </row>
        <row r="64">
          <cell r="B64">
            <v>53</v>
          </cell>
          <cell r="C64" t="str">
            <v>Хачатрян Анастасия</v>
          </cell>
          <cell r="D64" t="str">
            <v>19.04.1998</v>
          </cell>
          <cell r="E64" t="str">
            <v>1р</v>
          </cell>
          <cell r="F64" t="str">
            <v>Ярославская</v>
          </cell>
          <cell r="G64" t="str">
            <v>Ярославль, СДЮСШОР-19</v>
          </cell>
          <cell r="H64" t="str">
            <v>Сошников А.В.</v>
          </cell>
          <cell r="I64">
            <v>800</v>
          </cell>
        </row>
        <row r="65">
          <cell r="B65">
            <v>54</v>
          </cell>
          <cell r="C65" t="str">
            <v>Галимова Арина</v>
          </cell>
          <cell r="D65" t="str">
            <v>19.08.1998</v>
          </cell>
          <cell r="E65" t="str">
            <v>1р</v>
          </cell>
          <cell r="F65" t="str">
            <v>Ярославская</v>
          </cell>
          <cell r="G65" t="str">
            <v>Ярославль, СДЮСШОР-19</v>
          </cell>
          <cell r="H65" t="str">
            <v>Сошников А.В.</v>
          </cell>
          <cell r="I65">
            <v>800</v>
          </cell>
        </row>
        <row r="66">
          <cell r="B66">
            <v>56</v>
          </cell>
          <cell r="C66" t="str">
            <v>Кострова Анастасия</v>
          </cell>
          <cell r="D66" t="str">
            <v>13.11.1999</v>
          </cell>
          <cell r="E66" t="str">
            <v>3р</v>
          </cell>
          <cell r="F66" t="str">
            <v>Ярославская</v>
          </cell>
          <cell r="G66" t="str">
            <v>Ярославль, СДЮСШОР-19</v>
          </cell>
          <cell r="H66" t="str">
            <v>Сошников А.В.</v>
          </cell>
          <cell r="I66">
            <v>400</v>
          </cell>
        </row>
        <row r="67">
          <cell r="B67">
            <v>61</v>
          </cell>
          <cell r="C67" t="str">
            <v>Горбунова Надежда</v>
          </cell>
          <cell r="D67" t="str">
            <v>14.01.1999</v>
          </cell>
          <cell r="E67" t="str">
            <v>1р</v>
          </cell>
          <cell r="F67" t="str">
            <v>Ярославская</v>
          </cell>
          <cell r="G67" t="str">
            <v>Ярославль, СДЮСШОР-19</v>
          </cell>
          <cell r="H67" t="str">
            <v>Тюленев С.А.</v>
          </cell>
          <cell r="I67">
            <v>200</v>
          </cell>
        </row>
        <row r="68">
          <cell r="B68">
            <v>62</v>
          </cell>
          <cell r="C68" t="str">
            <v>Андреева Анастасия</v>
          </cell>
          <cell r="D68" t="str">
            <v>21.01.1998</v>
          </cell>
          <cell r="E68" t="str">
            <v>1р</v>
          </cell>
          <cell r="F68" t="str">
            <v>Ярославская</v>
          </cell>
          <cell r="G68" t="str">
            <v>Ярославль, СДЮСШОР-19</v>
          </cell>
          <cell r="H68" t="str">
            <v>Круговой К.Н.</v>
          </cell>
          <cell r="I68">
            <v>60200</v>
          </cell>
        </row>
        <row r="69">
          <cell r="B69">
            <v>68</v>
          </cell>
          <cell r="C69" t="str">
            <v>Иванова Елизавета</v>
          </cell>
          <cell r="D69" t="str">
            <v>22.05.1997</v>
          </cell>
          <cell r="E69" t="str">
            <v>КМС</v>
          </cell>
          <cell r="F69" t="str">
            <v>Ярославская</v>
          </cell>
          <cell r="G69" t="str">
            <v>Рыбинск, СДЮСШОР-2</v>
          </cell>
          <cell r="H69" t="str">
            <v>Сергеева Е.В.</v>
          </cell>
          <cell r="I69" t="str">
            <v>60 60с/б</v>
          </cell>
        </row>
        <row r="70">
          <cell r="B70">
            <v>72</v>
          </cell>
          <cell r="C70" t="str">
            <v>Ламова Виктория</v>
          </cell>
          <cell r="D70" t="str">
            <v>24.05.1998</v>
          </cell>
          <cell r="E70" t="str">
            <v>1р</v>
          </cell>
          <cell r="F70" t="str">
            <v>Ярославская</v>
          </cell>
          <cell r="G70" t="str">
            <v>Рыбинск, СДЮСШОР-2</v>
          </cell>
          <cell r="H70" t="str">
            <v>Иванова И.М., Соколова Н.М.</v>
          </cell>
          <cell r="I70">
            <v>800</v>
          </cell>
        </row>
        <row r="71">
          <cell r="B71">
            <v>73</v>
          </cell>
          <cell r="C71" t="str">
            <v>Васильева Ольга</v>
          </cell>
          <cell r="D71" t="str">
            <v>21.11.1999</v>
          </cell>
          <cell r="E71" t="str">
            <v>1р</v>
          </cell>
          <cell r="F71" t="str">
            <v>Ярославская</v>
          </cell>
          <cell r="G71" t="str">
            <v>Рыбинск, СДЮСШОР-2</v>
          </cell>
          <cell r="H71" t="str">
            <v>Иванова И.М., Соколова Н.М.</v>
          </cell>
          <cell r="I71">
            <v>200400</v>
          </cell>
        </row>
        <row r="72">
          <cell r="B72">
            <v>76</v>
          </cell>
          <cell r="C72" t="str">
            <v>Бойцева Дарья</v>
          </cell>
          <cell r="D72" t="str">
            <v>04.04.1995</v>
          </cell>
          <cell r="E72" t="str">
            <v>1р</v>
          </cell>
          <cell r="F72" t="str">
            <v>Ярославская</v>
          </cell>
          <cell r="G72" t="str">
            <v>Рыбинск, СДЮСШОР-2</v>
          </cell>
          <cell r="H72" t="str">
            <v>Иванова И.М., Соколова Н.М.</v>
          </cell>
          <cell r="I72">
            <v>800</v>
          </cell>
        </row>
        <row r="73">
          <cell r="B73">
            <v>77</v>
          </cell>
          <cell r="C73" t="str">
            <v>Денисова Анастасия</v>
          </cell>
          <cell r="D73" t="str">
            <v>1999</v>
          </cell>
          <cell r="E73" t="str">
            <v>3р</v>
          </cell>
          <cell r="F73" t="str">
            <v>Ярославская</v>
          </cell>
          <cell r="G73" t="str">
            <v>Рыбинск, СДЮСШОР-2</v>
          </cell>
          <cell r="H73" t="str">
            <v>Иванова И.М., Соколова Н.М.</v>
          </cell>
          <cell r="I73">
            <v>60200</v>
          </cell>
        </row>
        <row r="74">
          <cell r="B74">
            <v>79</v>
          </cell>
          <cell r="C74" t="str">
            <v>Колесова Анна</v>
          </cell>
          <cell r="D74" t="str">
            <v>30.04.1999</v>
          </cell>
          <cell r="E74" t="str">
            <v>1р</v>
          </cell>
          <cell r="F74" t="str">
            <v>Ярославская</v>
          </cell>
          <cell r="G74" t="str">
            <v>Рыбинск, СДЮСШОР-2</v>
          </cell>
          <cell r="H74" t="str">
            <v>Мицик Ю.И., Палкина Н.И.</v>
          </cell>
          <cell r="I74" t="str">
            <v>1500   3000</v>
          </cell>
        </row>
        <row r="75">
          <cell r="B75">
            <v>80</v>
          </cell>
          <cell r="C75" t="str">
            <v>Лебедева Алена</v>
          </cell>
          <cell r="D75" t="str">
            <v>29.07.1998</v>
          </cell>
          <cell r="E75" t="str">
            <v>2р</v>
          </cell>
          <cell r="F75" t="str">
            <v>Ярославская</v>
          </cell>
          <cell r="G75" t="str">
            <v>Рыбинск, СДЮСШОР-2</v>
          </cell>
          <cell r="H75" t="str">
            <v>Мицик Ю.И., Палкина Н.И.</v>
          </cell>
          <cell r="I75" t="str">
            <v>5-ти/б 60  длина</v>
          </cell>
        </row>
        <row r="76">
          <cell r="B76">
            <v>82</v>
          </cell>
          <cell r="C76" t="str">
            <v>Соловьева Владлена</v>
          </cell>
          <cell r="D76" t="str">
            <v>1997</v>
          </cell>
          <cell r="E76" t="str">
            <v>1р</v>
          </cell>
          <cell r="F76" t="str">
            <v>Ярославская</v>
          </cell>
          <cell r="G76" t="str">
            <v>Рыбинск, СДЮСШОР "Темп"</v>
          </cell>
          <cell r="H76" t="str">
            <v>Наумова Е.М.</v>
          </cell>
          <cell r="I76">
            <v>800</v>
          </cell>
        </row>
        <row r="77">
          <cell r="B77">
            <v>163</v>
          </cell>
          <cell r="C77" t="str">
            <v>Филимонова Анастасия</v>
          </cell>
          <cell r="D77" t="str">
            <v>01.05.2000</v>
          </cell>
          <cell r="E77" t="str">
            <v>2р</v>
          </cell>
          <cell r="F77" t="str">
            <v>Ярославская</v>
          </cell>
          <cell r="G77" t="str">
            <v>Рыбинск, СДЮСШОР-2</v>
          </cell>
          <cell r="H77" t="str">
            <v>Филимонова О.А.</v>
          </cell>
          <cell r="I77">
            <v>60</v>
          </cell>
        </row>
        <row r="78">
          <cell r="B78">
            <v>85</v>
          </cell>
          <cell r="C78" t="str">
            <v>Кокарева Ксения</v>
          </cell>
          <cell r="D78" t="str">
            <v>07.12.1998</v>
          </cell>
          <cell r="E78" t="str">
            <v>2р</v>
          </cell>
          <cell r="F78" t="str">
            <v>Ярославская</v>
          </cell>
          <cell r="G78" t="str">
            <v>Рыбинск, СДЮСШОР-2</v>
          </cell>
          <cell r="H78" t="str">
            <v>Дорожкина О.Н.</v>
          </cell>
          <cell r="I78" t="str">
            <v>ядро тройной</v>
          </cell>
        </row>
        <row r="79">
          <cell r="C79" t="str">
            <v>Комичева Виктория</v>
          </cell>
          <cell r="D79" t="str">
            <v>13.11.1999</v>
          </cell>
          <cell r="E79" t="str">
            <v>3р</v>
          </cell>
          <cell r="F79" t="str">
            <v>Ярославская</v>
          </cell>
          <cell r="G79" t="str">
            <v>Рыбинск, СДЮСШОР-2</v>
          </cell>
          <cell r="H79" t="str">
            <v>Дорожкина О.Н.</v>
          </cell>
          <cell r="I79" t="str">
            <v>60с/б</v>
          </cell>
        </row>
        <row r="80">
          <cell r="B80">
            <v>89</v>
          </cell>
          <cell r="C80" t="str">
            <v>Ястребова Кристина</v>
          </cell>
          <cell r="D80" t="str">
            <v>08.01.1998</v>
          </cell>
          <cell r="E80" t="str">
            <v>3р</v>
          </cell>
          <cell r="F80" t="str">
            <v>Ярославская</v>
          </cell>
          <cell r="G80" t="str">
            <v>Рыбинск, СДЮСШОР-2</v>
          </cell>
          <cell r="H80" t="str">
            <v>Коротков М.Э.</v>
          </cell>
          <cell r="I80">
            <v>200400</v>
          </cell>
        </row>
        <row r="81">
          <cell r="B81">
            <v>90</v>
          </cell>
          <cell r="C81" t="str">
            <v>Шевченко Мария</v>
          </cell>
          <cell r="D81" t="str">
            <v>19.11.1999</v>
          </cell>
          <cell r="E81" t="str">
            <v>3р</v>
          </cell>
          <cell r="F81" t="str">
            <v>Ярославская</v>
          </cell>
          <cell r="G81" t="str">
            <v>Рыбинск, СДЮСШОР-2</v>
          </cell>
          <cell r="H81" t="str">
            <v>Коротков М.Э.</v>
          </cell>
          <cell r="I81">
            <v>60200</v>
          </cell>
        </row>
        <row r="82">
          <cell r="B82">
            <v>91</v>
          </cell>
          <cell r="C82" t="str">
            <v>Апанасова Снежана</v>
          </cell>
          <cell r="D82" t="str">
            <v>17.11.1999</v>
          </cell>
          <cell r="E82" t="str">
            <v>3р</v>
          </cell>
          <cell r="F82" t="str">
            <v>Ярославская</v>
          </cell>
          <cell r="G82" t="str">
            <v>Рыбинск, СДЮСШОР-2</v>
          </cell>
          <cell r="H82" t="str">
            <v>Огвоздина Т.В.</v>
          </cell>
          <cell r="I82" t="str">
            <v>5-ти/б</v>
          </cell>
        </row>
        <row r="83">
          <cell r="B83">
            <v>94</v>
          </cell>
          <cell r="C83" t="str">
            <v>Головицына Анна</v>
          </cell>
          <cell r="D83" t="str">
            <v>18.03.2000</v>
          </cell>
          <cell r="E83" t="str">
            <v>1р</v>
          </cell>
          <cell r="F83" t="str">
            <v>Ярославская</v>
          </cell>
          <cell r="G83" t="str">
            <v>Рыбинск, СДЮСШОР-2</v>
          </cell>
          <cell r="H83" t="str">
            <v>Шостак А.А.</v>
          </cell>
          <cell r="I83">
            <v>3000</v>
          </cell>
        </row>
        <row r="84">
          <cell r="B84">
            <v>96</v>
          </cell>
          <cell r="C84" t="str">
            <v>Соколова Ольга</v>
          </cell>
          <cell r="D84" t="str">
            <v>30.07.1991</v>
          </cell>
          <cell r="E84" t="str">
            <v>КМС</v>
          </cell>
          <cell r="F84" t="str">
            <v>Ярославская</v>
          </cell>
          <cell r="G84" t="str">
            <v>Рыбинск, СДЮСШОР-2</v>
          </cell>
          <cell r="H84" t="str">
            <v>Жукова Т.Г.</v>
          </cell>
          <cell r="I84">
            <v>3000</v>
          </cell>
        </row>
        <row r="85">
          <cell r="B85">
            <v>99</v>
          </cell>
          <cell r="C85" t="str">
            <v>Виноградова Елизавета</v>
          </cell>
          <cell r="D85" t="str">
            <v>1999</v>
          </cell>
          <cell r="E85" t="str">
            <v>3р</v>
          </cell>
          <cell r="F85" t="str">
            <v>Ярославская</v>
          </cell>
          <cell r="G85" t="str">
            <v>Рыбинск, СДЮСШОР-2</v>
          </cell>
          <cell r="H85" t="str">
            <v>Мокроусов А.Ю.</v>
          </cell>
          <cell r="I85">
            <v>200</v>
          </cell>
        </row>
        <row r="86">
          <cell r="B86">
            <v>101</v>
          </cell>
          <cell r="C86" t="str">
            <v>Ерохина Светлана</v>
          </cell>
          <cell r="D86" t="str">
            <v>12.10.1990</v>
          </cell>
          <cell r="E86" t="str">
            <v>1р</v>
          </cell>
          <cell r="F86" t="str">
            <v>Ярославская</v>
          </cell>
          <cell r="G86" t="str">
            <v>Рыбинск, СДЮСШОР-2</v>
          </cell>
          <cell r="H86" t="str">
            <v>Шалонов В.Л.</v>
          </cell>
          <cell r="I86">
            <v>60</v>
          </cell>
        </row>
        <row r="87">
          <cell r="B87">
            <v>102</v>
          </cell>
          <cell r="C87" t="str">
            <v>Смолинова Юлия</v>
          </cell>
          <cell r="D87" t="str">
            <v>26.08.1998</v>
          </cell>
          <cell r="E87" t="str">
            <v>1р</v>
          </cell>
          <cell r="F87" t="str">
            <v>Ярославская</v>
          </cell>
          <cell r="G87" t="str">
            <v>Рыбинск, СДЮСШОР-2</v>
          </cell>
          <cell r="H87" t="str">
            <v>Шалонов В.Л.</v>
          </cell>
          <cell r="I87">
            <v>200400</v>
          </cell>
        </row>
        <row r="88">
          <cell r="B88">
            <v>103</v>
          </cell>
          <cell r="C88" t="str">
            <v>Дмитриева Алина</v>
          </cell>
          <cell r="D88" t="str">
            <v>20.12.1996</v>
          </cell>
          <cell r="E88" t="str">
            <v>КМС</v>
          </cell>
          <cell r="F88" t="str">
            <v>Ярославская</v>
          </cell>
          <cell r="G88" t="str">
            <v>Рыбинск, СДЮСШОР-2</v>
          </cell>
          <cell r="H88" t="str">
            <v xml:space="preserve">Кузнецова А.Л. </v>
          </cell>
          <cell r="I88">
            <v>60200</v>
          </cell>
        </row>
        <row r="89">
          <cell r="B89">
            <v>104</v>
          </cell>
          <cell r="C89" t="str">
            <v>Ланцова Мария</v>
          </cell>
          <cell r="D89" t="str">
            <v>14.06.1997</v>
          </cell>
          <cell r="E89" t="str">
            <v>1р</v>
          </cell>
          <cell r="F89" t="str">
            <v>Ярославская</v>
          </cell>
          <cell r="G89" t="str">
            <v>Рыбинск, СДЮСШОР-2</v>
          </cell>
          <cell r="H89" t="str">
            <v xml:space="preserve">Кузнецова А.Л. </v>
          </cell>
          <cell r="I89">
            <v>200400</v>
          </cell>
        </row>
        <row r="90">
          <cell r="B90">
            <v>105</v>
          </cell>
          <cell r="C90" t="str">
            <v>Белова Екатерина</v>
          </cell>
          <cell r="D90" t="str">
            <v>14.07.1996</v>
          </cell>
          <cell r="E90" t="str">
            <v>1р</v>
          </cell>
          <cell r="F90" t="str">
            <v>Ярославская</v>
          </cell>
          <cell r="G90" t="str">
            <v>Рыбинск, СДЮСШОР-2</v>
          </cell>
          <cell r="H90" t="str">
            <v xml:space="preserve">Кузнецова А.Л. </v>
          </cell>
          <cell r="I90">
            <v>1500800</v>
          </cell>
        </row>
        <row r="91">
          <cell r="B91">
            <v>106</v>
          </cell>
          <cell r="C91" t="str">
            <v>Кузнецова Екатерина</v>
          </cell>
          <cell r="D91" t="str">
            <v>22.07.1993</v>
          </cell>
          <cell r="E91" t="str">
            <v>1р</v>
          </cell>
          <cell r="F91" t="str">
            <v>Ярославская</v>
          </cell>
          <cell r="G91" t="str">
            <v>Рыбинск, СДЮСШОР-2</v>
          </cell>
          <cell r="H91" t="str">
            <v xml:space="preserve">Кузнецова А.Л. </v>
          </cell>
          <cell r="I91" t="str">
            <v>длина</v>
          </cell>
        </row>
        <row r="92">
          <cell r="B92">
            <v>107</v>
          </cell>
          <cell r="C92" t="str">
            <v>Зверева Марина</v>
          </cell>
          <cell r="D92" t="str">
            <v>06.08.1986</v>
          </cell>
          <cell r="E92" t="str">
            <v>1р</v>
          </cell>
          <cell r="F92" t="str">
            <v>Ярославская</v>
          </cell>
          <cell r="G92" t="str">
            <v>Рыбинск, СДЮСШОР-2</v>
          </cell>
          <cell r="H92" t="str">
            <v xml:space="preserve">Кузнецова А.Л. </v>
          </cell>
          <cell r="I92">
            <v>800</v>
          </cell>
        </row>
        <row r="93">
          <cell r="B93">
            <v>109</v>
          </cell>
          <cell r="C93" t="str">
            <v>Головкина Анна</v>
          </cell>
          <cell r="D93" t="str">
            <v>23.05.1998</v>
          </cell>
          <cell r="E93" t="str">
            <v>2р</v>
          </cell>
          <cell r="F93" t="str">
            <v>Ярославская</v>
          </cell>
          <cell r="G93" t="str">
            <v>Рыбинск, СДЮСШОР-2</v>
          </cell>
          <cell r="H93" t="str">
            <v xml:space="preserve">Кузнецова А.Л. </v>
          </cell>
          <cell r="I93" t="str">
            <v>длина</v>
          </cell>
        </row>
        <row r="94">
          <cell r="B94">
            <v>110</v>
          </cell>
          <cell r="C94" t="str">
            <v>Циколина Екатерина</v>
          </cell>
          <cell r="D94" t="str">
            <v>25.09.2000</v>
          </cell>
          <cell r="E94" t="str">
            <v>2р</v>
          </cell>
          <cell r="F94" t="str">
            <v>Ярославская</v>
          </cell>
          <cell r="G94" t="str">
            <v>Рыбинск, СДЮСШОР-2</v>
          </cell>
          <cell r="H94" t="str">
            <v xml:space="preserve">Кузнецова А.Л. </v>
          </cell>
          <cell r="I94">
            <v>400</v>
          </cell>
        </row>
        <row r="95">
          <cell r="B95">
            <v>111</v>
          </cell>
          <cell r="C95" t="str">
            <v>Преловская Мария</v>
          </cell>
          <cell r="D95" t="str">
            <v>08.06.1993</v>
          </cell>
          <cell r="E95" t="str">
            <v>КМС</v>
          </cell>
          <cell r="F95" t="str">
            <v>Ярославская</v>
          </cell>
          <cell r="G95" t="str">
            <v>Рыбинск, СДЮСШОР-2</v>
          </cell>
          <cell r="H95" t="str">
            <v xml:space="preserve">Кузнецова А.Л. </v>
          </cell>
          <cell r="I95">
            <v>200</v>
          </cell>
        </row>
        <row r="96">
          <cell r="B96">
            <v>112</v>
          </cell>
          <cell r="C96" t="str">
            <v>Крулицкая Александра</v>
          </cell>
          <cell r="D96" t="str">
            <v>06.06.2000</v>
          </cell>
          <cell r="E96" t="str">
            <v>1р</v>
          </cell>
          <cell r="F96" t="str">
            <v>Ярославская</v>
          </cell>
          <cell r="G96" t="str">
            <v>Рыбинск, СДЮСШОР-2</v>
          </cell>
          <cell r="H96" t="str">
            <v>Пивентьев С.А.</v>
          </cell>
          <cell r="I96">
            <v>60</v>
          </cell>
        </row>
        <row r="97">
          <cell r="B97">
            <v>116</v>
          </cell>
          <cell r="C97" t="str">
            <v>Маковская Ника</v>
          </cell>
          <cell r="D97" t="str">
            <v>10.01.1999</v>
          </cell>
          <cell r="E97" t="str">
            <v>2р</v>
          </cell>
          <cell r="F97" t="str">
            <v>Ярославская</v>
          </cell>
          <cell r="G97" t="str">
            <v>Рыбинск, СДЮСШОР-2, МКОУ ДОД ДЮСШ РМР</v>
          </cell>
          <cell r="H97" t="str">
            <v>Пивентьев С.А.</v>
          </cell>
          <cell r="I97" t="str">
            <v>ядро</v>
          </cell>
        </row>
        <row r="98">
          <cell r="B98">
            <v>117</v>
          </cell>
          <cell r="C98" t="str">
            <v>Романова Алена</v>
          </cell>
          <cell r="D98" t="str">
            <v>07.06.2000</v>
          </cell>
          <cell r="E98" t="str">
            <v>1р</v>
          </cell>
          <cell r="F98" t="str">
            <v>Ярославская</v>
          </cell>
          <cell r="G98" t="str">
            <v>Рыбинск, СДЮСШОР-2, МКОУ ДОД ДЮСШ РМР</v>
          </cell>
          <cell r="H98" t="str">
            <v>Пивентьев С.А.</v>
          </cell>
          <cell r="I98" t="str">
            <v>ядро</v>
          </cell>
        </row>
        <row r="99">
          <cell r="B99">
            <v>118</v>
          </cell>
          <cell r="C99" t="str">
            <v>Зоринова Алина</v>
          </cell>
          <cell r="D99" t="str">
            <v>19.08.1998</v>
          </cell>
          <cell r="E99" t="str">
            <v>3р</v>
          </cell>
          <cell r="F99" t="str">
            <v>Ярославская</v>
          </cell>
          <cell r="G99" t="str">
            <v>Рыбинск, СДЮСШОР-2</v>
          </cell>
          <cell r="H99" t="str">
            <v>Пивентьев С.А.</v>
          </cell>
          <cell r="I99">
            <v>800</v>
          </cell>
        </row>
        <row r="100">
          <cell r="B100">
            <v>121</v>
          </cell>
          <cell r="C100" t="str">
            <v>Лебедева Светлана</v>
          </cell>
          <cell r="D100" t="str">
            <v>05.09.1984</v>
          </cell>
          <cell r="E100" t="str">
            <v>МС</v>
          </cell>
          <cell r="F100" t="str">
            <v>Ярославская</v>
          </cell>
          <cell r="G100" t="str">
            <v>Рыбинск, СДЮСШОР-2</v>
          </cell>
          <cell r="H100" t="str">
            <v>Пивентьев С.А.</v>
          </cell>
          <cell r="I100">
            <v>400800</v>
          </cell>
        </row>
        <row r="101">
          <cell r="B101">
            <v>122</v>
          </cell>
          <cell r="C101" t="str">
            <v>Осипова Дарья</v>
          </cell>
          <cell r="D101" t="str">
            <v>12.08.1998</v>
          </cell>
          <cell r="E101" t="str">
            <v>1р</v>
          </cell>
          <cell r="F101" t="str">
            <v>Ярославская</v>
          </cell>
          <cell r="G101" t="str">
            <v>Рыбинск, СДЮСШОР-2</v>
          </cell>
          <cell r="H101" t="str">
            <v>Пивентьев С.А.</v>
          </cell>
          <cell r="I101">
            <v>60200</v>
          </cell>
        </row>
        <row r="102">
          <cell r="C102" t="str">
            <v>Шальнова Екатерина</v>
          </cell>
          <cell r="D102" t="str">
            <v>23.08.1998</v>
          </cell>
          <cell r="E102" t="str">
            <v>2р</v>
          </cell>
          <cell r="F102" t="str">
            <v>Ярославская</v>
          </cell>
          <cell r="G102" t="str">
            <v>Рыбинск, СДЮСШОР-2</v>
          </cell>
          <cell r="H102" t="str">
            <v>Дорожкина О.Н.</v>
          </cell>
          <cell r="I102" t="str">
            <v>60 с/б</v>
          </cell>
        </row>
        <row r="103">
          <cell r="B103">
            <v>241</v>
          </cell>
          <cell r="C103" t="str">
            <v>Кравцова Валерия</v>
          </cell>
          <cell r="D103" t="str">
            <v>27.02.1998</v>
          </cell>
          <cell r="E103" t="str">
            <v>КМС</v>
          </cell>
          <cell r="F103" t="str">
            <v>Калининградская</v>
          </cell>
          <cell r="G103" t="str">
            <v>Калининград, СДЮСШОР-4</v>
          </cell>
          <cell r="H103" t="str">
            <v>Сельская Л.М., Маляревич В.В.</v>
          </cell>
          <cell r="I103">
            <v>400200</v>
          </cell>
        </row>
        <row r="104">
          <cell r="B104">
            <v>242</v>
          </cell>
          <cell r="C104" t="str">
            <v>Андреева Елизавета</v>
          </cell>
          <cell r="D104" t="str">
            <v>09.10.1997</v>
          </cell>
          <cell r="E104" t="str">
            <v>КМС</v>
          </cell>
          <cell r="F104" t="str">
            <v>Калининградская</v>
          </cell>
          <cell r="G104" t="str">
            <v>Калининград, СДЮСШОР-4</v>
          </cell>
          <cell r="H104" t="str">
            <v>Гадиатова Н.В., Сельская Л.М., Маляревич В.В.</v>
          </cell>
          <cell r="I104">
            <v>60200</v>
          </cell>
        </row>
        <row r="105">
          <cell r="B105">
            <v>243</v>
          </cell>
          <cell r="C105" t="str">
            <v>Васильева Алина</v>
          </cell>
          <cell r="D105" t="str">
            <v>01.08.1997</v>
          </cell>
          <cell r="E105" t="str">
            <v>КМС</v>
          </cell>
          <cell r="F105" t="str">
            <v>Калининградская</v>
          </cell>
          <cell r="G105" t="str">
            <v>Калининград, СДЮСШОР-4</v>
          </cell>
          <cell r="H105" t="str">
            <v>Степочкина Е.К., Тимофеева Л.А.</v>
          </cell>
          <cell r="I105">
            <v>60200</v>
          </cell>
        </row>
        <row r="106">
          <cell r="B106">
            <v>244</v>
          </cell>
          <cell r="C106" t="str">
            <v>Сизова Екатерина</v>
          </cell>
          <cell r="D106" t="str">
            <v>09.02.1997</v>
          </cell>
          <cell r="E106" t="str">
            <v>1р</v>
          </cell>
          <cell r="F106" t="str">
            <v>Калининградская</v>
          </cell>
          <cell r="G106" t="str">
            <v>Калининград, СДЮСШОР-4</v>
          </cell>
          <cell r="H106" t="str">
            <v>Степочкина Е.К., Тимофеева Л.А.</v>
          </cell>
          <cell r="I106">
            <v>200400</v>
          </cell>
        </row>
        <row r="107">
          <cell r="B107">
            <v>245</v>
          </cell>
          <cell r="C107" t="str">
            <v>Иванова Виктория</v>
          </cell>
          <cell r="D107" t="str">
            <v>28.12.1995</v>
          </cell>
          <cell r="E107" t="str">
            <v>2р</v>
          </cell>
          <cell r="F107" t="str">
            <v>Калининградская</v>
          </cell>
          <cell r="G107" t="str">
            <v>Калининград, БФУ</v>
          </cell>
          <cell r="H107" t="str">
            <v>Шабанов В.В.</v>
          </cell>
          <cell r="I107" t="str">
            <v>1500  3000</v>
          </cell>
        </row>
        <row r="108">
          <cell r="B108">
            <v>521</v>
          </cell>
          <cell r="C108" t="str">
            <v>Васильченко Надежда</v>
          </cell>
          <cell r="D108" t="str">
            <v>25.10.1994</v>
          </cell>
          <cell r="E108" t="str">
            <v>КМС</v>
          </cell>
          <cell r="F108" t="str">
            <v>Калининградская</v>
          </cell>
          <cell r="G108" t="str">
            <v>Калининград, СДЮСШОР-4</v>
          </cell>
          <cell r="H108" t="str">
            <v>Балашов С.Г., Балашова В.А.</v>
          </cell>
          <cell r="I108" t="str">
            <v>длина тройной</v>
          </cell>
        </row>
        <row r="109">
          <cell r="B109">
            <v>246</v>
          </cell>
          <cell r="C109" t="str">
            <v>Сатюкова Виктория</v>
          </cell>
          <cell r="D109" t="str">
            <v>13.09.1993</v>
          </cell>
          <cell r="E109" t="str">
            <v>КМС</v>
          </cell>
          <cell r="F109" t="str">
            <v>Калининградская</v>
          </cell>
          <cell r="G109" t="str">
            <v>Калининград, БФУ</v>
          </cell>
          <cell r="H109" t="str">
            <v>Малиновская Н.А.</v>
          </cell>
          <cell r="I109">
            <v>60400</v>
          </cell>
        </row>
        <row r="110">
          <cell r="B110">
            <v>247</v>
          </cell>
          <cell r="C110" t="str">
            <v>Порохня Светлана</v>
          </cell>
          <cell r="D110" t="str">
            <v>27.04.1993</v>
          </cell>
          <cell r="E110" t="str">
            <v>КМС</v>
          </cell>
          <cell r="F110" t="str">
            <v>Калининградская-Вологодская</v>
          </cell>
          <cell r="G110" t="str">
            <v>Калининград-Вологда, СДЮСШОР-4</v>
          </cell>
          <cell r="H110" t="str">
            <v>Слушкин В.К., Антунович Г.П., Синицкий А.Д., Волкова О.В.</v>
          </cell>
          <cell r="I110" t="str">
            <v>60 с/б</v>
          </cell>
        </row>
        <row r="111">
          <cell r="B111">
            <v>189</v>
          </cell>
          <cell r="C111" t="str">
            <v>Милославская Наталья</v>
          </cell>
          <cell r="D111" t="str">
            <v>1999</v>
          </cell>
          <cell r="E111" t="str">
            <v>1р</v>
          </cell>
          <cell r="F111" t="str">
            <v>Архангельская</v>
          </cell>
          <cell r="G111" t="str">
            <v>Коряжма, ДЮСШ</v>
          </cell>
          <cell r="H111" t="str">
            <v>Казанцев Л.А.</v>
          </cell>
          <cell r="I111">
            <v>200400</v>
          </cell>
        </row>
        <row r="112">
          <cell r="B112">
            <v>190</v>
          </cell>
          <cell r="C112" t="str">
            <v>Савина Марина</v>
          </cell>
          <cell r="D112" t="str">
            <v>1999</v>
          </cell>
          <cell r="E112" t="str">
            <v>КМС</v>
          </cell>
          <cell r="F112" t="str">
            <v>Архангельская</v>
          </cell>
          <cell r="G112" t="str">
            <v>Коряжма, ДЮСШ</v>
          </cell>
          <cell r="H112" t="str">
            <v>Казанцев Л.А.</v>
          </cell>
          <cell r="I112">
            <v>60200</v>
          </cell>
        </row>
        <row r="113">
          <cell r="B113">
            <v>191</v>
          </cell>
          <cell r="C113" t="str">
            <v>Романова Алина</v>
          </cell>
          <cell r="D113" t="str">
            <v>1999</v>
          </cell>
          <cell r="E113" t="str">
            <v>КМС</v>
          </cell>
          <cell r="F113" t="str">
            <v>Архангельская</v>
          </cell>
          <cell r="G113" t="str">
            <v>Коряжма, ДЮСШ</v>
          </cell>
          <cell r="H113" t="str">
            <v>Казанцев Л.А.</v>
          </cell>
          <cell r="I113">
            <v>60200</v>
          </cell>
        </row>
        <row r="114">
          <cell r="B114">
            <v>192</v>
          </cell>
          <cell r="C114" t="str">
            <v>Кузьмина Анастасия</v>
          </cell>
          <cell r="D114" t="str">
            <v>2000</v>
          </cell>
          <cell r="E114" t="str">
            <v>2р</v>
          </cell>
          <cell r="F114" t="str">
            <v>Архангельская</v>
          </cell>
          <cell r="G114" t="str">
            <v>Коряжма, ДЮСШ</v>
          </cell>
          <cell r="H114" t="str">
            <v>Казанцев Л.А.</v>
          </cell>
          <cell r="I114">
            <v>60200</v>
          </cell>
        </row>
        <row r="115">
          <cell r="B115">
            <v>193</v>
          </cell>
          <cell r="C115" t="str">
            <v>Бебякина Яна</v>
          </cell>
          <cell r="D115" t="str">
            <v>1998</v>
          </cell>
          <cell r="E115" t="str">
            <v>1р</v>
          </cell>
          <cell r="F115" t="str">
            <v>Архангельская</v>
          </cell>
          <cell r="G115" t="str">
            <v>Коряжма, ДЮСШ</v>
          </cell>
          <cell r="H115" t="str">
            <v>Казанцев Л.А.</v>
          </cell>
          <cell r="I115">
            <v>200400</v>
          </cell>
        </row>
        <row r="116">
          <cell r="B116">
            <v>280</v>
          </cell>
          <cell r="C116" t="str">
            <v>Иванова Юлия</v>
          </cell>
          <cell r="D116" t="str">
            <v>02.07.1997</v>
          </cell>
          <cell r="E116" t="str">
            <v>1р</v>
          </cell>
          <cell r="F116" t="str">
            <v>Ленинградская</v>
          </cell>
          <cell r="G116" t="str">
            <v>Тосно, ДЮСШ-1</v>
          </cell>
          <cell r="H116" t="str">
            <v>Иванов О.П.</v>
          </cell>
          <cell r="I116" t="str">
            <v>5-ти/б 60с/б</v>
          </cell>
        </row>
        <row r="117">
          <cell r="B117">
            <v>281</v>
          </cell>
          <cell r="C117" t="str">
            <v>Чмутова Екатерина</v>
          </cell>
          <cell r="D117" t="str">
            <v>17.08.1999</v>
          </cell>
          <cell r="E117" t="str">
            <v>КМС</v>
          </cell>
          <cell r="F117" t="str">
            <v>Ленинградская</v>
          </cell>
          <cell r="G117" t="str">
            <v>Тосно, ДЮСШ-1</v>
          </cell>
          <cell r="H117" t="str">
            <v>Иванов О.П.</v>
          </cell>
          <cell r="I117" t="str">
            <v>60 с/б высота</v>
          </cell>
        </row>
        <row r="118">
          <cell r="B118">
            <v>490</v>
          </cell>
          <cell r="C118" t="str">
            <v>Бывалова Екатерина</v>
          </cell>
          <cell r="D118" t="str">
            <v>15.08.2000</v>
          </cell>
          <cell r="E118" t="str">
            <v>1р</v>
          </cell>
          <cell r="F118" t="str">
            <v>Ленинградская</v>
          </cell>
          <cell r="G118" t="str">
            <v>Тосно, ДЮСШ-1</v>
          </cell>
          <cell r="H118" t="str">
            <v>Иванов О.П.</v>
          </cell>
          <cell r="I118" t="str">
            <v>высота длина</v>
          </cell>
        </row>
        <row r="119">
          <cell r="B119">
            <v>165</v>
          </cell>
          <cell r="C119" t="str">
            <v>Пунегова Наталья</v>
          </cell>
          <cell r="D119" t="str">
            <v>1991</v>
          </cell>
          <cell r="E119" t="str">
            <v>1р</v>
          </cell>
          <cell r="F119" t="str">
            <v>Р-ка Коми</v>
          </cell>
          <cell r="G119" t="str">
            <v>Сыктывкар, КДЮСШ-1</v>
          </cell>
          <cell r="H119" t="str">
            <v>Панюкова М.А.</v>
          </cell>
          <cell r="I119" t="str">
            <v>1500    3000</v>
          </cell>
        </row>
        <row r="120">
          <cell r="B120">
            <v>166</v>
          </cell>
          <cell r="C120" t="str">
            <v>Карпова Владислава</v>
          </cell>
          <cell r="D120" t="str">
            <v>2000</v>
          </cell>
          <cell r="E120" t="str">
            <v>1р</v>
          </cell>
          <cell r="F120" t="str">
            <v>Р-ка Коми</v>
          </cell>
          <cell r="G120" t="str">
            <v>Сыктывкар, КДЮСШ-1</v>
          </cell>
          <cell r="H120" t="str">
            <v>Панюкова М.А.</v>
          </cell>
          <cell r="I120">
            <v>60200</v>
          </cell>
        </row>
        <row r="121">
          <cell r="B121">
            <v>167</v>
          </cell>
          <cell r="C121" t="str">
            <v>Русинова Екатерина</v>
          </cell>
          <cell r="D121" t="str">
            <v>1993</v>
          </cell>
          <cell r="E121" t="str">
            <v>КМС</v>
          </cell>
          <cell r="F121" t="str">
            <v>Р-ка Коми</v>
          </cell>
          <cell r="G121" t="str">
            <v>Сыктывкар, КДЮСШ-1</v>
          </cell>
          <cell r="H121" t="str">
            <v>Панюкова М.А., Балясников И.Н.</v>
          </cell>
          <cell r="I121">
            <v>60200400</v>
          </cell>
        </row>
        <row r="122">
          <cell r="B122">
            <v>170</v>
          </cell>
          <cell r="C122" t="str">
            <v>Корнилова Анна</v>
          </cell>
          <cell r="D122" t="str">
            <v>15.08.1993</v>
          </cell>
          <cell r="E122" t="str">
            <v>КМС</v>
          </cell>
          <cell r="F122" t="str">
            <v>Р-ка Коми</v>
          </cell>
          <cell r="G122" t="str">
            <v>Сыктывкар, КДЮСШ-7</v>
          </cell>
          <cell r="H122" t="str">
            <v>Панюкова М.А.</v>
          </cell>
          <cell r="I122">
            <v>400800</v>
          </cell>
        </row>
        <row r="123">
          <cell r="B123">
            <v>171</v>
          </cell>
          <cell r="C123" t="str">
            <v>Илюхина Юлия</v>
          </cell>
          <cell r="D123" t="str">
            <v>1998</v>
          </cell>
          <cell r="E123" t="str">
            <v>2р</v>
          </cell>
          <cell r="F123" t="str">
            <v>Р-ка Коми</v>
          </cell>
          <cell r="G123" t="str">
            <v>Сыктывкар, КДЮСШ-1</v>
          </cell>
          <cell r="H123" t="str">
            <v>Панюкова М.А.</v>
          </cell>
          <cell r="I123" t="str">
            <v>1500    3000</v>
          </cell>
        </row>
        <row r="124">
          <cell r="B124">
            <v>172</v>
          </cell>
          <cell r="C124" t="str">
            <v>Деревцова Варвара</v>
          </cell>
          <cell r="D124" t="str">
            <v>1993</v>
          </cell>
          <cell r="E124" t="str">
            <v>КМС</v>
          </cell>
          <cell r="F124" t="str">
            <v>Р-ка Коми</v>
          </cell>
          <cell r="G124" t="str">
            <v>Сыктывкар, КДЮСШ-1</v>
          </cell>
          <cell r="H124" t="str">
            <v>Панюкова М.А.</v>
          </cell>
          <cell r="I124">
            <v>60200</v>
          </cell>
        </row>
        <row r="125">
          <cell r="B125">
            <v>173</v>
          </cell>
          <cell r="C125" t="str">
            <v>Николова Красимира</v>
          </cell>
          <cell r="D125" t="str">
            <v>1999</v>
          </cell>
          <cell r="E125" t="str">
            <v>2р</v>
          </cell>
          <cell r="F125" t="str">
            <v>Р-ка Коми</v>
          </cell>
          <cell r="G125" t="str">
            <v>Сыктывкар, КДЮСШ-1</v>
          </cell>
          <cell r="H125" t="str">
            <v>Панюкова М.А.</v>
          </cell>
          <cell r="I125">
            <v>1500800</v>
          </cell>
        </row>
        <row r="126">
          <cell r="B126">
            <v>177</v>
          </cell>
          <cell r="C126" t="str">
            <v>Васильева Ирина</v>
          </cell>
          <cell r="D126" t="str">
            <v>1996</v>
          </cell>
          <cell r="E126" t="str">
            <v>1р</v>
          </cell>
          <cell r="F126" t="str">
            <v>Р-ка Коми</v>
          </cell>
          <cell r="G126" t="str">
            <v>Сыктывкар, КДЮСШ-1</v>
          </cell>
          <cell r="H126" t="str">
            <v>Панюкова М.А.</v>
          </cell>
          <cell r="I126">
            <v>60200</v>
          </cell>
        </row>
        <row r="127">
          <cell r="B127">
            <v>180</v>
          </cell>
          <cell r="C127" t="str">
            <v>Жуковская Ксения</v>
          </cell>
          <cell r="D127" t="str">
            <v>1998</v>
          </cell>
          <cell r="E127" t="str">
            <v>1р</v>
          </cell>
          <cell r="F127" t="str">
            <v>Р-ка Коми</v>
          </cell>
          <cell r="G127" t="str">
            <v>Сыктывкар, КДЮСШ-1</v>
          </cell>
          <cell r="H127" t="str">
            <v>Панюкова М.А.</v>
          </cell>
          <cell r="I127">
            <v>200400</v>
          </cell>
        </row>
        <row r="128">
          <cell r="B128">
            <v>286</v>
          </cell>
          <cell r="C128" t="str">
            <v>Сорокина Ольга</v>
          </cell>
          <cell r="D128" t="str">
            <v>09.11.1991</v>
          </cell>
          <cell r="E128" t="str">
            <v>1р</v>
          </cell>
          <cell r="F128" t="str">
            <v>Вологодская</v>
          </cell>
          <cell r="G128" t="str">
            <v>Вологда, АУ ФКиС ЦСП</v>
          </cell>
          <cell r="H128" t="str">
            <v>Синицкий А.Д.</v>
          </cell>
          <cell r="I128">
            <v>800</v>
          </cell>
        </row>
        <row r="129">
          <cell r="B129">
            <v>289</v>
          </cell>
          <cell r="C129" t="str">
            <v>Киселева Валентина</v>
          </cell>
          <cell r="D129" t="str">
            <v>16.07.1995</v>
          </cell>
          <cell r="E129" t="str">
            <v>КМС</v>
          </cell>
          <cell r="F129" t="str">
            <v>Вологодская</v>
          </cell>
          <cell r="G129" t="str">
            <v>Вологда, АУ ФКиС ЦСП</v>
          </cell>
          <cell r="H129" t="str">
            <v>Полторацкий С.В.</v>
          </cell>
          <cell r="I129">
            <v>60200</v>
          </cell>
        </row>
        <row r="130">
          <cell r="B130">
            <v>291</v>
          </cell>
          <cell r="C130" t="str">
            <v>Порохня Светлана</v>
          </cell>
          <cell r="D130" t="str">
            <v>27.04.1993</v>
          </cell>
          <cell r="E130" t="str">
            <v>КМС</v>
          </cell>
          <cell r="F130" t="str">
            <v>Вологодская</v>
          </cell>
          <cell r="G130" t="str">
            <v>Вологда, АУ ФКиС ЦСП</v>
          </cell>
          <cell r="H130" t="str">
            <v>Синицкий А.Д., Антунович Г.П.</v>
          </cell>
          <cell r="I130" t="str">
            <v>60 60с/б</v>
          </cell>
        </row>
        <row r="131">
          <cell r="B131">
            <v>300</v>
          </cell>
          <cell r="C131" t="str">
            <v>Ваганенкова Вера</v>
          </cell>
          <cell r="D131" t="str">
            <v>13.08.1997</v>
          </cell>
          <cell r="E131" t="str">
            <v>1р</v>
          </cell>
          <cell r="F131" t="str">
            <v>Вологодская</v>
          </cell>
          <cell r="G131" t="str">
            <v>Вологда, АУ ФКиС ЦСП</v>
          </cell>
          <cell r="H131" t="str">
            <v>Столбова О.В.</v>
          </cell>
          <cell r="I131">
            <v>60200</v>
          </cell>
        </row>
        <row r="132">
          <cell r="B132">
            <v>352</v>
          </cell>
          <cell r="C132" t="str">
            <v>Зобнина Елизавета</v>
          </cell>
          <cell r="D132" t="str">
            <v>05.03.1998</v>
          </cell>
          <cell r="E132" t="str">
            <v>1р</v>
          </cell>
          <cell r="F132" t="str">
            <v>Вологодская</v>
          </cell>
          <cell r="G132" t="str">
            <v>Вологда, АУ ФКиС ЦСП</v>
          </cell>
          <cell r="H132" t="str">
            <v>Боголюбов В.Л., Коренин Ю.С.</v>
          </cell>
          <cell r="I132">
            <v>60200</v>
          </cell>
        </row>
        <row r="133">
          <cell r="B133">
            <v>353</v>
          </cell>
          <cell r="C133" t="str">
            <v>Глухова Милена</v>
          </cell>
          <cell r="D133" t="str">
            <v>25.07.1998</v>
          </cell>
          <cell r="E133" t="str">
            <v>1р</v>
          </cell>
          <cell r="F133" t="str">
            <v>Вологодская</v>
          </cell>
          <cell r="G133" t="str">
            <v>Череповец, ДЮСШ-2</v>
          </cell>
          <cell r="H133" t="str">
            <v>Лебедев А.В.</v>
          </cell>
          <cell r="I133">
            <v>400800</v>
          </cell>
        </row>
        <row r="134">
          <cell r="B134">
            <v>361</v>
          </cell>
          <cell r="C134" t="str">
            <v>Овсянникова Анастасия</v>
          </cell>
          <cell r="D134" t="str">
            <v>17.01.1999</v>
          </cell>
          <cell r="E134" t="str">
            <v>1р</v>
          </cell>
          <cell r="F134" t="str">
            <v>Вологодская</v>
          </cell>
          <cell r="G134" t="str">
            <v>Череповец, ДЮСШ-2</v>
          </cell>
          <cell r="H134" t="str">
            <v>Купцова Е.А.</v>
          </cell>
          <cell r="I134" t="str">
            <v>60 60 с/б</v>
          </cell>
        </row>
        <row r="135">
          <cell r="B135">
            <v>465</v>
          </cell>
          <cell r="C135" t="str">
            <v>Спирина Татьяна</v>
          </cell>
          <cell r="D135" t="str">
            <v>14.09.1999</v>
          </cell>
          <cell r="E135" t="str">
            <v>1р</v>
          </cell>
          <cell r="F135" t="str">
            <v>Вологодская</v>
          </cell>
          <cell r="G135" t="str">
            <v>Череповец, ДЮСШ-2</v>
          </cell>
          <cell r="H135" t="str">
            <v>Воробьева Н.Н.</v>
          </cell>
          <cell r="I135">
            <v>60200</v>
          </cell>
        </row>
        <row r="136">
          <cell r="B136">
            <v>483</v>
          </cell>
          <cell r="C136" t="str">
            <v>Ровкина Вероника</v>
          </cell>
          <cell r="D136" t="str">
            <v>30.08.1999</v>
          </cell>
          <cell r="E136" t="str">
            <v>2р</v>
          </cell>
          <cell r="F136" t="str">
            <v>Вологодская</v>
          </cell>
          <cell r="G136" t="str">
            <v>Череповец, ДЮСШ-2</v>
          </cell>
          <cell r="H136" t="str">
            <v>Боголюбов В.Л.</v>
          </cell>
          <cell r="I136" t="str">
            <v>60 длина</v>
          </cell>
        </row>
        <row r="137">
          <cell r="B137">
            <v>484</v>
          </cell>
          <cell r="C137" t="str">
            <v>Навацкая Софья</v>
          </cell>
          <cell r="D137" t="str">
            <v>11.02.1999</v>
          </cell>
          <cell r="E137" t="str">
            <v>2р</v>
          </cell>
          <cell r="F137" t="str">
            <v>Вологодская</v>
          </cell>
          <cell r="G137" t="str">
            <v>Череповец, ДЮСШ-2</v>
          </cell>
          <cell r="H137" t="str">
            <v>Лебедев А.В.</v>
          </cell>
          <cell r="I137">
            <v>60200</v>
          </cell>
        </row>
        <row r="138">
          <cell r="B138">
            <v>491</v>
          </cell>
          <cell r="C138" t="str">
            <v>Волкова Александра</v>
          </cell>
          <cell r="D138" t="str">
            <v>08.06.1998</v>
          </cell>
          <cell r="E138" t="str">
            <v>1р</v>
          </cell>
          <cell r="F138" t="str">
            <v>Вологодская</v>
          </cell>
          <cell r="G138" t="str">
            <v>Череповец, ДЮСШ-2</v>
          </cell>
          <cell r="H138" t="str">
            <v>Столбова О.В.</v>
          </cell>
          <cell r="I138">
            <v>200400</v>
          </cell>
        </row>
        <row r="139">
          <cell r="B139">
            <v>487</v>
          </cell>
          <cell r="C139" t="str">
            <v>Виноградова Вероника</v>
          </cell>
          <cell r="D139" t="str">
            <v>06.03.2000</v>
          </cell>
          <cell r="E139" t="str">
            <v>1р</v>
          </cell>
          <cell r="F139" t="str">
            <v>Вологодская</v>
          </cell>
          <cell r="G139" t="str">
            <v>Череповец, ДЮСШ-2</v>
          </cell>
          <cell r="H139" t="str">
            <v>Боголюбов В.Л.</v>
          </cell>
          <cell r="I139">
            <v>200400</v>
          </cell>
        </row>
        <row r="140">
          <cell r="B140">
            <v>485</v>
          </cell>
          <cell r="C140" t="str">
            <v>Сафронова Натали</v>
          </cell>
          <cell r="D140" t="str">
            <v>11.05.1997</v>
          </cell>
          <cell r="E140" t="str">
            <v>1р</v>
          </cell>
          <cell r="F140" t="str">
            <v>Вологодская</v>
          </cell>
          <cell r="G140" t="str">
            <v>Череповец, ДЮСШ-2</v>
          </cell>
          <cell r="H140" t="str">
            <v>Столбова О.В.</v>
          </cell>
          <cell r="I140">
            <v>200400</v>
          </cell>
        </row>
        <row r="141">
          <cell r="B141">
            <v>479</v>
          </cell>
          <cell r="C141" t="str">
            <v>Коленченко Карина</v>
          </cell>
          <cell r="D141" t="str">
            <v>1998</v>
          </cell>
          <cell r="E141" t="str">
            <v>2р</v>
          </cell>
          <cell r="F141" t="str">
            <v>Вологодская</v>
          </cell>
          <cell r="G141" t="str">
            <v>Череповец, ДЮСШ-2</v>
          </cell>
          <cell r="H141" t="str">
            <v>Купцова Е.А.</v>
          </cell>
          <cell r="I141" t="str">
            <v>60 60с/б</v>
          </cell>
        </row>
        <row r="142">
          <cell r="B142">
            <v>477</v>
          </cell>
          <cell r="C142" t="str">
            <v>Степанова Елизавета</v>
          </cell>
          <cell r="D142" t="str">
            <v>1996</v>
          </cell>
          <cell r="E142" t="str">
            <v>1р</v>
          </cell>
          <cell r="F142" t="str">
            <v>Вологодская</v>
          </cell>
          <cell r="G142" t="str">
            <v>Череповец, ДЮСШ-2</v>
          </cell>
          <cell r="H142" t="str">
            <v>Купцова Е.А.</v>
          </cell>
          <cell r="I142" t="str">
            <v>60 60 с/б</v>
          </cell>
        </row>
        <row r="143">
          <cell r="B143">
            <v>476</v>
          </cell>
          <cell r="C143" t="str">
            <v>Коновалова Александра</v>
          </cell>
          <cell r="D143" t="str">
            <v>1995</v>
          </cell>
          <cell r="E143" t="str">
            <v>1р</v>
          </cell>
          <cell r="F143" t="str">
            <v>Вологодская</v>
          </cell>
          <cell r="G143" t="str">
            <v>Череповец, ДЮСШ-2</v>
          </cell>
          <cell r="H143" t="str">
            <v>Купцова Е.А.</v>
          </cell>
          <cell r="I143" t="str">
            <v>60 60с/б</v>
          </cell>
        </row>
        <row r="144">
          <cell r="B144">
            <v>131</v>
          </cell>
          <cell r="C144" t="str">
            <v>Шимко Светлана</v>
          </cell>
          <cell r="D144" t="str">
            <v>22.11.1998</v>
          </cell>
          <cell r="E144" t="str">
            <v>1р</v>
          </cell>
          <cell r="F144" t="str">
            <v>Вологодская</v>
          </cell>
          <cell r="G144" t="str">
            <v>Вологда, ДЮСШ "Спартак"</v>
          </cell>
          <cell r="H144" t="str">
            <v>Кошелев Е.Ю., Воробьева Н.Н.</v>
          </cell>
          <cell r="I144">
            <v>1500800</v>
          </cell>
        </row>
        <row r="145">
          <cell r="B145">
            <v>132</v>
          </cell>
          <cell r="C145" t="str">
            <v>Верещагина Маргарита</v>
          </cell>
          <cell r="D145" t="str">
            <v>24.07.1998</v>
          </cell>
          <cell r="E145" t="str">
            <v>2р</v>
          </cell>
          <cell r="F145" t="str">
            <v>Вологодская</v>
          </cell>
          <cell r="G145" t="str">
            <v>Вологда, ДЮСШ "Спартак"</v>
          </cell>
          <cell r="H145" t="str">
            <v>Волков В.Н.</v>
          </cell>
          <cell r="I145">
            <v>60200</v>
          </cell>
        </row>
        <row r="146">
          <cell r="B146">
            <v>133</v>
          </cell>
          <cell r="C146" t="str">
            <v>Рахманская Анастасия</v>
          </cell>
          <cell r="D146" t="str">
            <v>03.07.1998</v>
          </cell>
          <cell r="E146" t="str">
            <v>3р</v>
          </cell>
          <cell r="F146" t="str">
            <v>Вологодская</v>
          </cell>
          <cell r="G146" t="str">
            <v>Вологда, ДЮСШ "Спартак"</v>
          </cell>
          <cell r="H146" t="str">
            <v>Волков В.Н.</v>
          </cell>
          <cell r="I146">
            <v>200400</v>
          </cell>
        </row>
        <row r="147">
          <cell r="B147">
            <v>498</v>
          </cell>
          <cell r="C147" t="str">
            <v>Головина Анна</v>
          </cell>
          <cell r="D147" t="str">
            <v>28.06.1989</v>
          </cell>
          <cell r="E147" t="str">
            <v>МС</v>
          </cell>
          <cell r="F147" t="str">
            <v>Архангельская</v>
          </cell>
          <cell r="G147" t="str">
            <v>Архангельск, ГАУ АО "РЦСП "Поморье"</v>
          </cell>
          <cell r="H147" t="str">
            <v>Солодов А.В., ЗТР Савенков П.В.</v>
          </cell>
          <cell r="I147">
            <v>60200</v>
          </cell>
        </row>
        <row r="148">
          <cell r="B148">
            <v>499</v>
          </cell>
          <cell r="C148" t="str">
            <v>Балашова Евгения</v>
          </cell>
          <cell r="D148" t="str">
            <v>11.03.1992</v>
          </cell>
          <cell r="E148" t="str">
            <v>КМС</v>
          </cell>
          <cell r="F148" t="str">
            <v>Архангельская</v>
          </cell>
          <cell r="G148" t="str">
            <v>Архангельск, ГАУ АО "РЦСП "Поморье"</v>
          </cell>
          <cell r="H148" t="str">
            <v>Чернов А.В.</v>
          </cell>
          <cell r="I148">
            <v>1500300</v>
          </cell>
        </row>
        <row r="149">
          <cell r="B149">
            <v>501</v>
          </cell>
          <cell r="C149" t="str">
            <v>Вишницкая Алина</v>
          </cell>
          <cell r="D149" t="str">
            <v>21.07.1992</v>
          </cell>
          <cell r="E149" t="str">
            <v>КМС</v>
          </cell>
          <cell r="F149" t="str">
            <v>Архангельская</v>
          </cell>
          <cell r="G149" t="str">
            <v>Архангельск, ФОК "Севмаш"</v>
          </cell>
          <cell r="H149" t="str">
            <v>Лебедев В.Н.</v>
          </cell>
          <cell r="I149">
            <v>60200</v>
          </cell>
        </row>
        <row r="150">
          <cell r="B150">
            <v>507</v>
          </cell>
          <cell r="C150" t="str">
            <v>Пахтусова Дина</v>
          </cell>
          <cell r="D150" t="str">
            <v>22.11.1991</v>
          </cell>
          <cell r="E150" t="str">
            <v>1р</v>
          </cell>
          <cell r="F150" t="str">
            <v>Архангельская</v>
          </cell>
          <cell r="G150" t="str">
            <v xml:space="preserve">Архангельск </v>
          </cell>
          <cell r="H150" t="str">
            <v>Мосеев А.А.</v>
          </cell>
          <cell r="I150">
            <v>400800</v>
          </cell>
        </row>
        <row r="151">
          <cell r="B151">
            <v>569</v>
          </cell>
          <cell r="C151" t="str">
            <v>Куклина Алёна</v>
          </cell>
          <cell r="D151" t="str">
            <v>27.04.1993</v>
          </cell>
          <cell r="E151" t="str">
            <v>1р</v>
          </cell>
          <cell r="F151" t="str">
            <v>Архангельская</v>
          </cell>
          <cell r="G151" t="str">
            <v>Архангельск, ГАУ АО "РЦСП "Поморье"</v>
          </cell>
          <cell r="H151" t="str">
            <v>Лебедев В.Н.</v>
          </cell>
          <cell r="I151" t="str">
            <v>60 200 длина</v>
          </cell>
        </row>
        <row r="152">
          <cell r="C152" t="str">
            <v>Буторина Полина</v>
          </cell>
          <cell r="D152" t="str">
            <v>11.10.1997</v>
          </cell>
          <cell r="E152" t="str">
            <v>2р</v>
          </cell>
          <cell r="F152" t="str">
            <v>Архангельская</v>
          </cell>
          <cell r="G152" t="str">
            <v>Архангельск, МБОУ ДОД "ДЮСШ-1"</v>
          </cell>
          <cell r="H152" t="str">
            <v>Брюхова О.Б.</v>
          </cell>
          <cell r="I152">
            <v>400800</v>
          </cell>
        </row>
        <row r="153">
          <cell r="B153">
            <v>579</v>
          </cell>
          <cell r="C153" t="str">
            <v>Жукова Марина</v>
          </cell>
          <cell r="D153" t="str">
            <v>03.03.1998</v>
          </cell>
          <cell r="E153" t="str">
            <v>КМС</v>
          </cell>
          <cell r="F153" t="str">
            <v>Архангельская</v>
          </cell>
          <cell r="G153" t="str">
            <v>Архангельск, МБОУ ДОД "ДЮСШ-1"</v>
          </cell>
          <cell r="H153" t="str">
            <v>Брюхова О.Б.</v>
          </cell>
          <cell r="I153">
            <v>60200</v>
          </cell>
        </row>
        <row r="154">
          <cell r="B154">
            <v>581</v>
          </cell>
          <cell r="C154" t="str">
            <v>Еремина Светлана</v>
          </cell>
          <cell r="D154" t="str">
            <v>10.08.1999</v>
          </cell>
          <cell r="E154" t="str">
            <v>1р</v>
          </cell>
          <cell r="F154" t="str">
            <v>Архангельская</v>
          </cell>
          <cell r="G154" t="str">
            <v>Архангельск, МБОУ ДОД "ДЮСШ-1"</v>
          </cell>
          <cell r="H154" t="str">
            <v>Брюхова О.Б.</v>
          </cell>
          <cell r="I154">
            <v>1500800</v>
          </cell>
        </row>
        <row r="155">
          <cell r="B155">
            <v>583</v>
          </cell>
          <cell r="C155" t="str">
            <v>Сошилова Александра</v>
          </cell>
          <cell r="D155" t="str">
            <v>20.05.1999</v>
          </cell>
          <cell r="E155" t="str">
            <v>1р</v>
          </cell>
          <cell r="F155" t="str">
            <v>Архангельская</v>
          </cell>
          <cell r="G155" t="str">
            <v>Архангельск, МБОУ ДОД "ДЮСШ-1"</v>
          </cell>
          <cell r="H155" t="str">
            <v>Брюхова О.Б.</v>
          </cell>
          <cell r="I155">
            <v>60200400</v>
          </cell>
        </row>
        <row r="156">
          <cell r="B156">
            <v>584</v>
          </cell>
          <cell r="C156" t="str">
            <v>Буриченко Елизавета</v>
          </cell>
          <cell r="D156" t="str">
            <v>19.06.1999</v>
          </cell>
          <cell r="E156" t="str">
            <v>2р</v>
          </cell>
          <cell r="F156" t="str">
            <v>Архангельская</v>
          </cell>
          <cell r="G156" t="str">
            <v>Архангельск, МБОУ ДОД "ДЮСШ-1"</v>
          </cell>
          <cell r="H156" t="str">
            <v>Брюхова О.Б.</v>
          </cell>
          <cell r="I156">
            <v>1500800</v>
          </cell>
        </row>
        <row r="157">
          <cell r="B157">
            <v>591</v>
          </cell>
          <cell r="C157" t="str">
            <v>Рубцова Софья</v>
          </cell>
          <cell r="D157" t="str">
            <v>22.12.1999</v>
          </cell>
          <cell r="E157" t="str">
            <v>3р</v>
          </cell>
          <cell r="F157" t="str">
            <v>Архангельская</v>
          </cell>
          <cell r="G157" t="str">
            <v>Архангельск, УЛГ</v>
          </cell>
          <cell r="H157" t="str">
            <v>Мосеев А.А.</v>
          </cell>
          <cell r="I157" t="str">
            <v>1500   3000</v>
          </cell>
        </row>
        <row r="158">
          <cell r="B158">
            <v>230</v>
          </cell>
          <cell r="C158" t="str">
            <v>Голикова Екатерина</v>
          </cell>
          <cell r="D158" t="str">
            <v>17.09.2000</v>
          </cell>
          <cell r="E158" t="str">
            <v>2р</v>
          </cell>
          <cell r="F158" t="str">
            <v>Архангельская</v>
          </cell>
          <cell r="G158" t="str">
            <v>Архангельск, МБОУ ДОД "ДЮСШ-1"</v>
          </cell>
          <cell r="H158" t="str">
            <v>Брюхова О.Б.</v>
          </cell>
          <cell r="I158">
            <v>400800</v>
          </cell>
        </row>
        <row r="159">
          <cell r="B159">
            <v>231</v>
          </cell>
          <cell r="C159" t="str">
            <v>Корельская Яна</v>
          </cell>
          <cell r="D159" t="str">
            <v>22.06.2000</v>
          </cell>
          <cell r="E159" t="str">
            <v>1р</v>
          </cell>
          <cell r="F159" t="str">
            <v>Архангельская</v>
          </cell>
          <cell r="G159" t="str">
            <v>Архангельск, МБОУ ДОД "ДЮСШ-1"</v>
          </cell>
          <cell r="H159" t="str">
            <v>Брюхова О.Б.</v>
          </cell>
          <cell r="I159" t="str">
            <v>60 длина</v>
          </cell>
        </row>
        <row r="160">
          <cell r="B160">
            <v>232</v>
          </cell>
          <cell r="C160" t="str">
            <v>Дахина Яна</v>
          </cell>
          <cell r="D160" t="str">
            <v>18.07.2000</v>
          </cell>
          <cell r="E160" t="str">
            <v>1р</v>
          </cell>
          <cell r="F160" t="str">
            <v>Архангельская</v>
          </cell>
          <cell r="G160" t="str">
            <v>Архангельск, МБОУ ДОД "ДЮСШ-1"</v>
          </cell>
          <cell r="H160" t="str">
            <v>Брюхова О.Б.</v>
          </cell>
          <cell r="I160">
            <v>60200</v>
          </cell>
        </row>
        <row r="161">
          <cell r="B161">
            <v>194</v>
          </cell>
          <cell r="C161" t="str">
            <v>Дудченко Татьяна</v>
          </cell>
          <cell r="D161" t="str">
            <v>18.11.1983</v>
          </cell>
          <cell r="E161" t="str">
            <v>МСМК</v>
          </cell>
          <cell r="F161" t="str">
            <v>Мурманская</v>
          </cell>
          <cell r="G161" t="str">
            <v>Мурманск, СДЮСШОР-4, ЦСП</v>
          </cell>
          <cell r="H161" t="str">
            <v>ЗТР Савенков П.В.</v>
          </cell>
          <cell r="I161">
            <v>400800</v>
          </cell>
        </row>
        <row r="162">
          <cell r="B162">
            <v>196</v>
          </cell>
          <cell r="C162" t="str">
            <v>Купаева Анна</v>
          </cell>
          <cell r="D162" t="str">
            <v>1990</v>
          </cell>
          <cell r="E162" t="str">
            <v>МС</v>
          </cell>
          <cell r="F162" t="str">
            <v>Мурманская</v>
          </cell>
          <cell r="G162" t="str">
            <v xml:space="preserve">Мурманск, СДЮСШОР-4, ЦСП </v>
          </cell>
          <cell r="H162" t="str">
            <v>Ахметов А.Р.</v>
          </cell>
          <cell r="I162">
            <v>1500</v>
          </cell>
        </row>
        <row r="163">
          <cell r="B163">
            <v>198</v>
          </cell>
          <cell r="C163" t="str">
            <v>Шаверина Елена</v>
          </cell>
          <cell r="D163" t="str">
            <v>01.04.1987</v>
          </cell>
          <cell r="E163" t="str">
            <v>КМС</v>
          </cell>
          <cell r="F163" t="str">
            <v>Мурманская</v>
          </cell>
          <cell r="G163" t="str">
            <v>Мурманск, СДЮСШОР-4, ЦСП</v>
          </cell>
          <cell r="H163" t="str">
            <v>Савенков П.В.</v>
          </cell>
          <cell r="I163">
            <v>200400</v>
          </cell>
        </row>
        <row r="164">
          <cell r="B164">
            <v>199</v>
          </cell>
          <cell r="C164" t="str">
            <v>Дмитриева Александра</v>
          </cell>
          <cell r="D164" t="str">
            <v>1989</v>
          </cell>
          <cell r="E164" t="str">
            <v>КМС</v>
          </cell>
          <cell r="F164" t="str">
            <v>Мурманская</v>
          </cell>
          <cell r="G164" t="str">
            <v>Мурманск, СДЮСШОР-4, ЦСП</v>
          </cell>
          <cell r="H164" t="str">
            <v>Савенков П.В.</v>
          </cell>
          <cell r="I164">
            <v>60200</v>
          </cell>
        </row>
        <row r="165">
          <cell r="B165">
            <v>201</v>
          </cell>
          <cell r="C165" t="str">
            <v>Гузенкова Ирина</v>
          </cell>
          <cell r="D165" t="str">
            <v>1989</v>
          </cell>
          <cell r="E165" t="str">
            <v>КМС</v>
          </cell>
          <cell r="F165" t="str">
            <v>Мурманская</v>
          </cell>
          <cell r="G165" t="str">
            <v>Мурманск, СДЮСШОР-4, ЦСП</v>
          </cell>
          <cell r="H165" t="str">
            <v>Ахметов А.Р.</v>
          </cell>
          <cell r="I165" t="str">
            <v>1500    3000</v>
          </cell>
        </row>
        <row r="166">
          <cell r="B166">
            <v>206</v>
          </cell>
          <cell r="C166" t="str">
            <v>Кузовлева Мария</v>
          </cell>
          <cell r="D166" t="str">
            <v>1995</v>
          </cell>
          <cell r="E166" t="str">
            <v>КМС</v>
          </cell>
          <cell r="F166" t="str">
            <v>Мурманская</v>
          </cell>
          <cell r="G166" t="str">
            <v>Мурманск, СДЮСШОР-4, ЦСП</v>
          </cell>
          <cell r="H166" t="str">
            <v>Кацан Т.Н.</v>
          </cell>
          <cell r="I166">
            <v>3000</v>
          </cell>
        </row>
        <row r="167">
          <cell r="B167">
            <v>207</v>
          </cell>
          <cell r="C167" t="str">
            <v>Белозор Вера</v>
          </cell>
          <cell r="D167" t="str">
            <v>1994</v>
          </cell>
          <cell r="E167" t="str">
            <v>1р</v>
          </cell>
          <cell r="F167" t="str">
            <v>Мурманская</v>
          </cell>
          <cell r="G167" t="str">
            <v>Мурманск, СДЮСШОР-4, Динамо</v>
          </cell>
          <cell r="H167" t="str">
            <v>Семенов Р.В.</v>
          </cell>
          <cell r="I167">
            <v>400800</v>
          </cell>
        </row>
        <row r="168">
          <cell r="B168">
            <v>208</v>
          </cell>
          <cell r="C168" t="str">
            <v>Белова Анастасия</v>
          </cell>
          <cell r="D168" t="str">
            <v>1995</v>
          </cell>
          <cell r="E168" t="str">
            <v>1р</v>
          </cell>
          <cell r="F168" t="str">
            <v>Мурманская</v>
          </cell>
          <cell r="G168" t="str">
            <v>Мурманск, СДЮСШОР-4</v>
          </cell>
          <cell r="H168" t="str">
            <v>Шаверина Е.Н.</v>
          </cell>
          <cell r="I168">
            <v>1500800</v>
          </cell>
        </row>
        <row r="169">
          <cell r="B169">
            <v>210</v>
          </cell>
          <cell r="C169" t="str">
            <v>Омелянчук Анастасия</v>
          </cell>
          <cell r="D169" t="str">
            <v>1995</v>
          </cell>
          <cell r="E169" t="str">
            <v>1р</v>
          </cell>
          <cell r="F169" t="str">
            <v>Мурманская</v>
          </cell>
          <cell r="G169" t="str">
            <v>Мурманск, СДЮСШОР-4</v>
          </cell>
          <cell r="H169" t="str">
            <v>Кацан Т.Н.</v>
          </cell>
          <cell r="I169">
            <v>60200</v>
          </cell>
        </row>
        <row r="170">
          <cell r="B170">
            <v>211</v>
          </cell>
          <cell r="C170" t="str">
            <v>Сазанова Екатерина</v>
          </cell>
          <cell r="D170" t="str">
            <v>28.05.1996</v>
          </cell>
          <cell r="E170" t="str">
            <v>КМС</v>
          </cell>
          <cell r="F170" t="str">
            <v>Мурманская-Карелия</v>
          </cell>
          <cell r="G170" t="str">
            <v>Мурманск, Петрозаводск, СДЮСШОР-4, Динамо, ЦСП</v>
          </cell>
          <cell r="H170" t="str">
            <v>Фарутин Н.В.,  Воробьев С.А.</v>
          </cell>
          <cell r="I170">
            <v>60200400</v>
          </cell>
        </row>
        <row r="171">
          <cell r="B171">
            <v>212</v>
          </cell>
          <cell r="C171" t="str">
            <v>Багрова Анна</v>
          </cell>
          <cell r="D171" t="str">
            <v>02.07.1997</v>
          </cell>
          <cell r="E171" t="str">
            <v>1р</v>
          </cell>
          <cell r="F171" t="str">
            <v>Мурманская</v>
          </cell>
          <cell r="G171" t="str">
            <v>Североморск-Мурманск, СДЮСШОР-4, Динамо</v>
          </cell>
          <cell r="H171" t="str">
            <v>Агупова О.Б., Фарутин Н.В.</v>
          </cell>
          <cell r="I171">
            <v>60200</v>
          </cell>
        </row>
        <row r="172">
          <cell r="B172">
            <v>213</v>
          </cell>
          <cell r="C172" t="str">
            <v>Сергеева Юлия</v>
          </cell>
          <cell r="D172" t="str">
            <v>11.05.2000</v>
          </cell>
          <cell r="E172" t="str">
            <v>1р</v>
          </cell>
          <cell r="F172" t="str">
            <v>Мурманская</v>
          </cell>
          <cell r="G172" t="str">
            <v>Мурманск, СДЮСШОР-4, ЦСП</v>
          </cell>
          <cell r="H172" t="str">
            <v>ЗТР Савенков П.В., Шаверина Е.Н.</v>
          </cell>
          <cell r="I172">
            <v>400800</v>
          </cell>
        </row>
        <row r="173">
          <cell r="B173">
            <v>214</v>
          </cell>
          <cell r="C173" t="str">
            <v>Голодаева Виктория</v>
          </cell>
          <cell r="D173" t="str">
            <v>2000</v>
          </cell>
          <cell r="E173" t="str">
            <v>1р</v>
          </cell>
          <cell r="F173" t="str">
            <v>Мурманская</v>
          </cell>
          <cell r="G173" t="str">
            <v>Мурманск, СДЮСШОР-4</v>
          </cell>
          <cell r="H173" t="str">
            <v>Шаверина Е.Н.</v>
          </cell>
          <cell r="I173">
            <v>400800</v>
          </cell>
        </row>
        <row r="174">
          <cell r="B174">
            <v>215</v>
          </cell>
          <cell r="C174" t="str">
            <v>Сорочинская Анна</v>
          </cell>
          <cell r="D174" t="str">
            <v>20.08.1999</v>
          </cell>
          <cell r="E174" t="str">
            <v>1р</v>
          </cell>
          <cell r="F174" t="str">
            <v>Мурманская</v>
          </cell>
          <cell r="G174" t="str">
            <v>Мурманск, СДЮСШОР-4</v>
          </cell>
          <cell r="H174" t="str">
            <v>Кацан В.В.</v>
          </cell>
          <cell r="I174">
            <v>400800</v>
          </cell>
        </row>
        <row r="175">
          <cell r="B175">
            <v>216</v>
          </cell>
          <cell r="C175" t="str">
            <v>Шпилевая Варвара</v>
          </cell>
          <cell r="D175" t="str">
            <v>1999</v>
          </cell>
          <cell r="E175" t="str">
            <v>1р</v>
          </cell>
          <cell r="F175" t="str">
            <v>Мурманская</v>
          </cell>
          <cell r="G175" t="str">
            <v xml:space="preserve">Мурманск, СДЮСШОР-4 </v>
          </cell>
          <cell r="H175" t="str">
            <v>Шаверина Е.Н.</v>
          </cell>
          <cell r="I175">
            <v>60200</v>
          </cell>
        </row>
        <row r="176">
          <cell r="B176">
            <v>217</v>
          </cell>
          <cell r="C176" t="str">
            <v>Фирсова Екатерина</v>
          </cell>
          <cell r="D176" t="str">
            <v>2000</v>
          </cell>
          <cell r="E176" t="str">
            <v>1р</v>
          </cell>
          <cell r="F176" t="str">
            <v>Мурманская</v>
          </cell>
          <cell r="G176" t="str">
            <v>Мурманск, СДЮСШОР-4</v>
          </cell>
          <cell r="H176" t="str">
            <v>Кацан Т.Н.</v>
          </cell>
          <cell r="I176">
            <v>60200</v>
          </cell>
        </row>
        <row r="177">
          <cell r="B177">
            <v>218</v>
          </cell>
          <cell r="C177" t="str">
            <v>Креер Валерия</v>
          </cell>
          <cell r="D177" t="str">
            <v>10.02.2000</v>
          </cell>
          <cell r="E177" t="str">
            <v>1р</v>
          </cell>
          <cell r="F177" t="str">
            <v>Мурманская</v>
          </cell>
          <cell r="G177" t="str">
            <v>Мурманск, СДЮСШОР-4, Динамо</v>
          </cell>
          <cell r="H177" t="str">
            <v>Фарутин Н.В., Попова И.С.</v>
          </cell>
          <cell r="I177">
            <v>60200</v>
          </cell>
        </row>
        <row r="178">
          <cell r="B178">
            <v>219</v>
          </cell>
          <cell r="C178" t="str">
            <v>Чужинова Алина</v>
          </cell>
          <cell r="D178" t="str">
            <v>26.12.1999</v>
          </cell>
          <cell r="E178" t="str">
            <v>1р</v>
          </cell>
          <cell r="F178" t="str">
            <v>Мурманская</v>
          </cell>
          <cell r="G178" t="str">
            <v>Мурманск, СДЮСШОР-4, Динамо</v>
          </cell>
          <cell r="H178" t="str">
            <v>Ахметов А.Р., Фарутин Н.В.</v>
          </cell>
          <cell r="I178">
            <v>200400</v>
          </cell>
        </row>
        <row r="179">
          <cell r="B179">
            <v>134</v>
          </cell>
          <cell r="C179" t="str">
            <v>Мингалева Анна</v>
          </cell>
          <cell r="D179" t="str">
            <v>18.12.1987</v>
          </cell>
          <cell r="E179" t="str">
            <v>КМС</v>
          </cell>
          <cell r="F179" t="str">
            <v>Мурманская</v>
          </cell>
          <cell r="G179" t="str">
            <v xml:space="preserve">Мурманск </v>
          </cell>
          <cell r="H179" t="str">
            <v>ЗТР Савенков П.В.</v>
          </cell>
          <cell r="I179">
            <v>200400</v>
          </cell>
        </row>
        <row r="180">
          <cell r="B180">
            <v>534</v>
          </cell>
          <cell r="C180" t="str">
            <v>Измайлова Эльвира</v>
          </cell>
          <cell r="D180" t="str">
            <v>07.09.1996</v>
          </cell>
          <cell r="E180" t="str">
            <v>КМС</v>
          </cell>
          <cell r="F180" t="str">
            <v>Владимирская</v>
          </cell>
          <cell r="G180" t="str">
            <v>Владимир, СДЮСШОР-4</v>
          </cell>
          <cell r="H180" t="str">
            <v>Бурлаков О.П.</v>
          </cell>
          <cell r="I180" t="str">
            <v>60 с/б</v>
          </cell>
        </row>
        <row r="181">
          <cell r="B181">
            <v>540</v>
          </cell>
          <cell r="C181" t="str">
            <v>Кузнецова Анна</v>
          </cell>
          <cell r="D181" t="str">
            <v>04.09.1998</v>
          </cell>
          <cell r="E181" t="str">
            <v>2р</v>
          </cell>
          <cell r="F181" t="str">
            <v>Владимирская</v>
          </cell>
          <cell r="G181" t="str">
            <v>Г-Хрустальный, ДЮСШ</v>
          </cell>
          <cell r="H181" t="str">
            <v>Волкова Л.А.</v>
          </cell>
          <cell r="I181" t="str">
            <v>1500   3000</v>
          </cell>
        </row>
        <row r="182">
          <cell r="C182" t="str">
            <v>Рыбина Мария</v>
          </cell>
          <cell r="D182" t="str">
            <v>2000</v>
          </cell>
          <cell r="E182" t="str">
            <v>1р</v>
          </cell>
          <cell r="F182" t="str">
            <v>Владимирская</v>
          </cell>
          <cell r="G182" t="str">
            <v>Г-Хрустальный, ДЮСШ</v>
          </cell>
          <cell r="H182" t="str">
            <v>Щербакова В.В.</v>
          </cell>
          <cell r="I182">
            <v>200400</v>
          </cell>
        </row>
        <row r="183">
          <cell r="B183">
            <v>543</v>
          </cell>
          <cell r="C183" t="str">
            <v>Чернова Елена</v>
          </cell>
          <cell r="D183" t="str">
            <v>1998</v>
          </cell>
          <cell r="E183" t="str">
            <v>1р</v>
          </cell>
          <cell r="F183" t="str">
            <v>Владимирская</v>
          </cell>
          <cell r="G183" t="str">
            <v>Владимир, СДЮСШОР-4</v>
          </cell>
          <cell r="H183" t="str">
            <v>Болотнова А.А.. Морочко М.А.</v>
          </cell>
          <cell r="I183" t="str">
            <v xml:space="preserve">высота  </v>
          </cell>
        </row>
        <row r="184">
          <cell r="B184">
            <v>519</v>
          </cell>
          <cell r="C184" t="str">
            <v>Пантелеева Яна</v>
          </cell>
          <cell r="D184" t="str">
            <v>08.09.198</v>
          </cell>
          <cell r="E184" t="str">
            <v>2р</v>
          </cell>
          <cell r="F184" t="str">
            <v>Владимирская</v>
          </cell>
          <cell r="G184" t="str">
            <v>Ковров, ДЮСШ</v>
          </cell>
          <cell r="H184" t="str">
            <v>Баранов О.В., Палаткина А.В.</v>
          </cell>
          <cell r="I184" t="str">
            <v>высота</v>
          </cell>
        </row>
        <row r="185">
          <cell r="B185">
            <v>518</v>
          </cell>
          <cell r="C185" t="str">
            <v>Ромина Ирина</v>
          </cell>
          <cell r="D185" t="str">
            <v>21.06.1998</v>
          </cell>
          <cell r="E185" t="str">
            <v>3р</v>
          </cell>
          <cell r="F185" t="str">
            <v>Владимирская</v>
          </cell>
          <cell r="G185" t="str">
            <v>Ковров, ДЮСШ</v>
          </cell>
          <cell r="H185" t="str">
            <v>Баранов О.В., Палаткина А.В.</v>
          </cell>
          <cell r="I185" t="str">
            <v>ядро</v>
          </cell>
        </row>
        <row r="186">
          <cell r="B186">
            <v>517</v>
          </cell>
          <cell r="C186" t="str">
            <v>Стеценко Агнастасия</v>
          </cell>
          <cell r="D186" t="str">
            <v>20.01.1998</v>
          </cell>
          <cell r="E186" t="str">
            <v>КМС</v>
          </cell>
          <cell r="F186" t="str">
            <v>Владимирская</v>
          </cell>
          <cell r="G186" t="str">
            <v>Александров, СДЮСШОР им. Даниловой</v>
          </cell>
          <cell r="H186" t="str">
            <v>Сычев А.С.</v>
          </cell>
          <cell r="I186" t="str">
            <v>60  длина</v>
          </cell>
        </row>
        <row r="187">
          <cell r="B187">
            <v>516</v>
          </cell>
          <cell r="C187" t="str">
            <v>Иванова Елизавета</v>
          </cell>
          <cell r="D187" t="str">
            <v>05.03.1998</v>
          </cell>
          <cell r="E187" t="str">
            <v>2р</v>
          </cell>
          <cell r="F187" t="str">
            <v>Владимирская</v>
          </cell>
          <cell r="G187" t="str">
            <v>Александров, СДЮСШОР им. Даниловой</v>
          </cell>
          <cell r="H187" t="str">
            <v>Сычев А.С.</v>
          </cell>
          <cell r="I187" t="str">
            <v>ядро</v>
          </cell>
        </row>
        <row r="188">
          <cell r="B188">
            <v>513</v>
          </cell>
          <cell r="C188" t="str">
            <v>Федотова Вероника</v>
          </cell>
          <cell r="D188" t="str">
            <v>07.12.1998</v>
          </cell>
          <cell r="E188" t="str">
            <v>1р</v>
          </cell>
          <cell r="F188" t="str">
            <v>Владимирская</v>
          </cell>
          <cell r="G188" t="str">
            <v>Г-Хрустальный, ДЮСШ</v>
          </cell>
          <cell r="H188" t="str">
            <v>Волкова Л.А.</v>
          </cell>
          <cell r="I188">
            <v>200400</v>
          </cell>
        </row>
        <row r="189">
          <cell r="B189">
            <v>145</v>
          </cell>
          <cell r="C189" t="str">
            <v>Смирнова Яна</v>
          </cell>
          <cell r="D189" t="str">
            <v>1999</v>
          </cell>
          <cell r="E189" t="str">
            <v>1р</v>
          </cell>
          <cell r="F189" t="str">
            <v>Владимирская</v>
          </cell>
          <cell r="G189" t="str">
            <v>Ковров, МБУ СК "Вымпел"</v>
          </cell>
          <cell r="H189" t="str">
            <v>Птушкина Н.И.</v>
          </cell>
          <cell r="I189">
            <v>400800</v>
          </cell>
        </row>
        <row r="190">
          <cell r="B190">
            <v>539</v>
          </cell>
          <cell r="C190" t="str">
            <v>Цыпкина Алена</v>
          </cell>
          <cell r="D190" t="str">
            <v>2000</v>
          </cell>
          <cell r="E190" t="str">
            <v>1р</v>
          </cell>
          <cell r="F190" t="str">
            <v>Владимирская</v>
          </cell>
          <cell r="G190" t="str">
            <v>Владимир, СДЮСШОР-4</v>
          </cell>
          <cell r="H190" t="str">
            <v>Плотников П.Н.</v>
          </cell>
          <cell r="I190">
            <v>400</v>
          </cell>
        </row>
        <row r="191">
          <cell r="B191">
            <v>509</v>
          </cell>
          <cell r="C191" t="str">
            <v>Чиркина Наталья</v>
          </cell>
          <cell r="D191" t="str">
            <v>28.01.1998</v>
          </cell>
          <cell r="E191" t="str">
            <v>1р</v>
          </cell>
          <cell r="F191" t="str">
            <v>Псковская</v>
          </cell>
          <cell r="G191" t="str">
            <v xml:space="preserve">п. Пустошка, ДЮСШ  </v>
          </cell>
          <cell r="H191" t="str">
            <v>самостоятельно</v>
          </cell>
          <cell r="I191">
            <v>60200</v>
          </cell>
        </row>
        <row r="192">
          <cell r="B192">
            <v>510</v>
          </cell>
          <cell r="C192" t="str">
            <v>Захарова Анна</v>
          </cell>
          <cell r="D192" t="str">
            <v>23.06.1999</v>
          </cell>
          <cell r="E192" t="str">
            <v>2р</v>
          </cell>
          <cell r="F192" t="str">
            <v>Псковская</v>
          </cell>
          <cell r="G192" t="str">
            <v>Псков, ДЮСШ "Надежда"</v>
          </cell>
          <cell r="H192" t="str">
            <v>Алексеева Е.А.</v>
          </cell>
          <cell r="I192" t="str">
            <v>высота длина</v>
          </cell>
        </row>
        <row r="193">
          <cell r="B193">
            <v>506</v>
          </cell>
          <cell r="C193" t="str">
            <v>Морозова Евгения</v>
          </cell>
          <cell r="D193" t="str">
            <v>1998</v>
          </cell>
          <cell r="E193" t="str">
            <v>1р</v>
          </cell>
          <cell r="F193" t="str">
            <v>Псковская</v>
          </cell>
          <cell r="G193" t="str">
            <v>Великие Луки, ДЮСШ "Старт"</v>
          </cell>
          <cell r="H193" t="str">
            <v>Смирнов А.А.</v>
          </cell>
          <cell r="I193">
            <v>60200</v>
          </cell>
        </row>
        <row r="194">
          <cell r="B194">
            <v>135</v>
          </cell>
          <cell r="C194" t="str">
            <v>Михайлова Полина</v>
          </cell>
          <cell r="D194" t="str">
            <v>10.04.2000</v>
          </cell>
          <cell r="E194" t="str">
            <v>2р</v>
          </cell>
          <cell r="F194" t="str">
            <v>Псковская</v>
          </cell>
          <cell r="G194" t="str">
            <v>Псков, Центр "Юность"</v>
          </cell>
          <cell r="H194" t="str">
            <v>Нестерова И.А., Михайлов Д.А.</v>
          </cell>
          <cell r="I194" t="str">
            <v>ядро</v>
          </cell>
        </row>
        <row r="195">
          <cell r="B195">
            <v>128</v>
          </cell>
          <cell r="C195" t="str">
            <v>Погодина Дарья</v>
          </cell>
          <cell r="D195" t="str">
            <v>20.10.1999</v>
          </cell>
          <cell r="E195" t="str">
            <v>КМС</v>
          </cell>
          <cell r="F195" t="str">
            <v>Ивановская</v>
          </cell>
          <cell r="G195" t="str">
            <v>Кинешма, СДЮШОР им. С. Клюгина</v>
          </cell>
          <cell r="H195" t="str">
            <v>Кузинов Н.В.</v>
          </cell>
          <cell r="I195" t="str">
            <v xml:space="preserve"> высота, тройной</v>
          </cell>
        </row>
        <row r="196">
          <cell r="B196">
            <v>367</v>
          </cell>
          <cell r="C196" t="str">
            <v>Кузнецова Алина</v>
          </cell>
          <cell r="D196" t="str">
            <v>22.02.2000</v>
          </cell>
          <cell r="E196" t="str">
            <v>1р</v>
          </cell>
          <cell r="F196" t="str">
            <v>Ивановская</v>
          </cell>
          <cell r="G196" t="str">
            <v>Кинешма, СДЮШОР им. С. Клюгина</v>
          </cell>
          <cell r="H196" t="str">
            <v>Мухин Е.Н.</v>
          </cell>
          <cell r="I196" t="str">
            <v>высота</v>
          </cell>
        </row>
        <row r="197">
          <cell r="B197">
            <v>136</v>
          </cell>
          <cell r="C197" t="str">
            <v>Некрасова Татьяна</v>
          </cell>
          <cell r="D197" t="str">
            <v>25.04.1994</v>
          </cell>
          <cell r="E197" t="str">
            <v>КМС</v>
          </cell>
          <cell r="F197" t="str">
            <v>Московская-Ивановская</v>
          </cell>
          <cell r="G197" t="str">
            <v>МО-Иваново, ИГЭУ</v>
          </cell>
          <cell r="H197" t="str">
            <v>Магницкий М.В., Иванов Г.Д.</v>
          </cell>
          <cell r="I197">
            <v>60200</v>
          </cell>
        </row>
        <row r="198">
          <cell r="B198">
            <v>139</v>
          </cell>
          <cell r="C198" t="str">
            <v>Сидорина Юлия</v>
          </cell>
          <cell r="D198" t="str">
            <v>1997</v>
          </cell>
          <cell r="E198" t="str">
            <v>1р</v>
          </cell>
          <cell r="F198" t="str">
            <v>Ивановская</v>
          </cell>
          <cell r="G198" t="str">
            <v>Иваново, СДЮШОР-6</v>
          </cell>
          <cell r="H198" t="str">
            <v>Рябова И.Д.</v>
          </cell>
          <cell r="I198" t="str">
            <v>200 тройной</v>
          </cell>
        </row>
        <row r="199">
          <cell r="B199">
            <v>420</v>
          </cell>
          <cell r="C199" t="str">
            <v>Мешалкина Алина</v>
          </cell>
          <cell r="D199" t="str">
            <v>1997</v>
          </cell>
          <cell r="E199" t="str">
            <v>2р</v>
          </cell>
          <cell r="F199" t="str">
            <v>Ивановская</v>
          </cell>
          <cell r="G199" t="str">
            <v>Иваново, СДЮШОР-6</v>
          </cell>
          <cell r="H199" t="str">
            <v>Рябова И.Д.</v>
          </cell>
          <cell r="I199" t="str">
            <v xml:space="preserve">длина  </v>
          </cell>
        </row>
        <row r="200">
          <cell r="B200">
            <v>426</v>
          </cell>
          <cell r="C200" t="str">
            <v>Чечулина Татьяна</v>
          </cell>
          <cell r="D200" t="str">
            <v>14.02.1995</v>
          </cell>
          <cell r="E200" t="str">
            <v>2р</v>
          </cell>
          <cell r="F200" t="str">
            <v>Ивановская</v>
          </cell>
          <cell r="G200" t="str">
            <v>Иваново, ИГЭУ</v>
          </cell>
          <cell r="H200" t="str">
            <v>Смирнов С.А.</v>
          </cell>
          <cell r="I200" t="str">
            <v>высота</v>
          </cell>
        </row>
        <row r="201">
          <cell r="B201">
            <v>140</v>
          </cell>
          <cell r="C201" t="str">
            <v>Кукушкина Анна</v>
          </cell>
          <cell r="D201" t="str">
            <v>13.12.1992</v>
          </cell>
          <cell r="E201" t="str">
            <v>КМС</v>
          </cell>
          <cell r="F201" t="str">
            <v>Московская</v>
          </cell>
          <cell r="G201" t="str">
            <v>МО-Иваново, ИГЭУ</v>
          </cell>
          <cell r="H201" t="str">
            <v>Кустов В.Н., Торгов Е.Н., Магницкий М.В.</v>
          </cell>
          <cell r="I201">
            <v>60</v>
          </cell>
        </row>
        <row r="202">
          <cell r="B202">
            <v>141</v>
          </cell>
          <cell r="C202" t="str">
            <v>Землянкина Инна</v>
          </cell>
          <cell r="D202" t="str">
            <v>04.01.1995</v>
          </cell>
          <cell r="E202" t="str">
            <v>КМС</v>
          </cell>
          <cell r="F202" t="str">
            <v>Ивановская</v>
          </cell>
          <cell r="G202" t="str">
            <v>Иваново, ИГЭУ</v>
          </cell>
          <cell r="H202" t="str">
            <v>Торгов Е.Н., Челмодеев С.В.</v>
          </cell>
          <cell r="I202">
            <v>60200</v>
          </cell>
        </row>
        <row r="203">
          <cell r="B203">
            <v>142</v>
          </cell>
          <cell r="C203" t="str">
            <v>Пантелеева Екатерина</v>
          </cell>
          <cell r="D203" t="str">
            <v>31.05.1990</v>
          </cell>
          <cell r="E203" t="str">
            <v>КМС</v>
          </cell>
          <cell r="F203" t="str">
            <v>Ивановская</v>
          </cell>
          <cell r="G203" t="str">
            <v>Иваново, ИГЭУ</v>
          </cell>
          <cell r="H203" t="str">
            <v>Сафина Н.Ю., Рябова И.Д.</v>
          </cell>
          <cell r="I203">
            <v>200400</v>
          </cell>
        </row>
        <row r="204">
          <cell r="B204">
            <v>147</v>
          </cell>
          <cell r="C204" t="str">
            <v>Батраева Юлия</v>
          </cell>
          <cell r="D204" t="str">
            <v>06.06.1994</v>
          </cell>
          <cell r="E204" t="str">
            <v>КМС</v>
          </cell>
          <cell r="F204" t="str">
            <v>Ивановская</v>
          </cell>
          <cell r="G204" t="str">
            <v>Иваново, ИГЭУ</v>
          </cell>
          <cell r="H204" t="str">
            <v>Маринина Н.Н., Лукичёв А.В.</v>
          </cell>
          <cell r="I204">
            <v>800</v>
          </cell>
        </row>
        <row r="205">
          <cell r="B205">
            <v>546</v>
          </cell>
          <cell r="C205" t="str">
            <v>Степанова Дарья</v>
          </cell>
          <cell r="D205" t="str">
            <v>1992</v>
          </cell>
          <cell r="E205" t="str">
            <v>КМС</v>
          </cell>
          <cell r="F205" t="str">
            <v>Ивановская</v>
          </cell>
          <cell r="G205" t="str">
            <v>Иваново</v>
          </cell>
          <cell r="H205" t="str">
            <v>Магницкий М.В.</v>
          </cell>
          <cell r="I205">
            <v>60200</v>
          </cell>
        </row>
        <row r="206">
          <cell r="B206">
            <v>566</v>
          </cell>
          <cell r="C206" t="str">
            <v>Шварнуг Агнешка</v>
          </cell>
          <cell r="D206" t="str">
            <v>28.12.1986</v>
          </cell>
          <cell r="E206" t="str">
            <v>МС</v>
          </cell>
          <cell r="F206" t="str">
            <v>Ярославская</v>
          </cell>
          <cell r="G206" t="str">
            <v>Ярославль</v>
          </cell>
          <cell r="H206" t="str">
            <v>самостоятельно</v>
          </cell>
          <cell r="I206" t="str">
            <v>с/х</v>
          </cell>
        </row>
        <row r="207">
          <cell r="B207">
            <v>454</v>
          </cell>
          <cell r="C207" t="str">
            <v>Головня Алина</v>
          </cell>
          <cell r="D207" t="str">
            <v>19.11.1997</v>
          </cell>
          <cell r="E207" t="str">
            <v>3р</v>
          </cell>
          <cell r="F207" t="str">
            <v>Ярославская</v>
          </cell>
          <cell r="G207" t="str">
            <v>Переславль, ДЮСШ</v>
          </cell>
          <cell r="H207" t="str">
            <v>Темнякова А.В.</v>
          </cell>
          <cell r="I207" t="str">
            <v>ядро</v>
          </cell>
        </row>
        <row r="208">
          <cell r="B208">
            <v>158</v>
          </cell>
          <cell r="C208" t="str">
            <v>Цветкова Виктория</v>
          </cell>
          <cell r="D208" t="str">
            <v>21.06.2000</v>
          </cell>
          <cell r="E208" t="str">
            <v>2р</v>
          </cell>
          <cell r="F208" t="str">
            <v>Ярославская</v>
          </cell>
          <cell r="G208" t="str">
            <v>Переславль, ДЮСШ</v>
          </cell>
          <cell r="H208" t="str">
            <v>Цветкова Н.В.</v>
          </cell>
          <cell r="I208" t="str">
            <v>60 с/б ядро</v>
          </cell>
        </row>
        <row r="209">
          <cell r="B209">
            <v>462</v>
          </cell>
          <cell r="C209" t="str">
            <v>Цыганова Анна</v>
          </cell>
          <cell r="D209" t="str">
            <v>24.08.1999</v>
          </cell>
          <cell r="E209" t="str">
            <v>2р</v>
          </cell>
          <cell r="F209" t="str">
            <v>Ярославская</v>
          </cell>
          <cell r="G209" t="str">
            <v>Переславль, ДЮСШ</v>
          </cell>
          <cell r="H209" t="str">
            <v>Цветкова Н.В.</v>
          </cell>
          <cell r="I209" t="str">
            <v xml:space="preserve"> ядро</v>
          </cell>
        </row>
        <row r="210">
          <cell r="B210">
            <v>159</v>
          </cell>
          <cell r="C210" t="str">
            <v>Егорычева Дарья</v>
          </cell>
          <cell r="D210" t="str">
            <v>08.05.1999</v>
          </cell>
          <cell r="E210" t="str">
            <v>2р</v>
          </cell>
          <cell r="F210" t="str">
            <v>Ярославская</v>
          </cell>
          <cell r="G210" t="str">
            <v>Переславль, ДЮСШ</v>
          </cell>
          <cell r="H210" t="str">
            <v>Цветкова Н.В.</v>
          </cell>
          <cell r="I210">
            <v>400800</v>
          </cell>
        </row>
        <row r="211">
          <cell r="B211">
            <v>160</v>
          </cell>
          <cell r="C211" t="str">
            <v>Сударева Анна</v>
          </cell>
          <cell r="D211" t="str">
            <v>30.10.1999</v>
          </cell>
          <cell r="E211" t="str">
            <v>2р</v>
          </cell>
          <cell r="F211" t="str">
            <v>Ярославская</v>
          </cell>
          <cell r="G211" t="str">
            <v>Переславль, ДЮСШ</v>
          </cell>
          <cell r="H211" t="str">
            <v>Цветкова Н.В.</v>
          </cell>
          <cell r="I211" t="str">
            <v>60 длина</v>
          </cell>
        </row>
        <row r="212">
          <cell r="B212">
            <v>564</v>
          </cell>
          <cell r="C212" t="str">
            <v>Андреева Ксения</v>
          </cell>
          <cell r="D212" t="str">
            <v>06.05.1998</v>
          </cell>
          <cell r="E212" t="str">
            <v>2р</v>
          </cell>
          <cell r="F212" t="str">
            <v>Ярославская</v>
          </cell>
          <cell r="G212" t="str">
            <v>Переславль, ДЮСШ</v>
          </cell>
          <cell r="H212" t="str">
            <v>Литвинова М.Ф.</v>
          </cell>
          <cell r="I212">
            <v>60200</v>
          </cell>
        </row>
        <row r="213">
          <cell r="B213">
            <v>143</v>
          </cell>
          <cell r="C213" t="str">
            <v>Лячина Любовь</v>
          </cell>
          <cell r="D213" t="str">
            <v>1999</v>
          </cell>
          <cell r="E213" t="str">
            <v>3р</v>
          </cell>
          <cell r="F213" t="str">
            <v>Ярославская</v>
          </cell>
          <cell r="G213" t="str">
            <v>Переславль, ДЮСШ</v>
          </cell>
          <cell r="H213" t="str">
            <v>Цветкова Н.В.</v>
          </cell>
          <cell r="I213" t="str">
            <v>ядро</v>
          </cell>
        </row>
        <row r="214">
          <cell r="B214">
            <v>126</v>
          </cell>
          <cell r="C214" t="str">
            <v>Бойчук Ирина</v>
          </cell>
          <cell r="D214" t="str">
            <v>16.07.2000</v>
          </cell>
          <cell r="E214" t="str">
            <v>КМС</v>
          </cell>
          <cell r="F214" t="str">
            <v>Новгородская</v>
          </cell>
          <cell r="G214" t="str">
            <v>В Новгород</v>
          </cell>
          <cell r="H214" t="str">
            <v>Савенков П.А.</v>
          </cell>
          <cell r="I214">
            <v>60200</v>
          </cell>
        </row>
        <row r="215">
          <cell r="B215">
            <v>127</v>
          </cell>
          <cell r="C215" t="str">
            <v>Данилюк Анастасия</v>
          </cell>
          <cell r="D215" t="str">
            <v>11.06.1999</v>
          </cell>
          <cell r="E215" t="str">
            <v>1р</v>
          </cell>
          <cell r="F215" t="str">
            <v>Новгородская</v>
          </cell>
          <cell r="G215" t="str">
            <v>В Новгород</v>
          </cell>
          <cell r="H215" t="str">
            <v>Семенов А.В.</v>
          </cell>
          <cell r="I215">
            <v>400800</v>
          </cell>
        </row>
        <row r="216">
          <cell r="B216">
            <v>129</v>
          </cell>
          <cell r="C216" t="str">
            <v>Неумоина Елизавета</v>
          </cell>
          <cell r="D216" t="str">
            <v>09.09.2000</v>
          </cell>
          <cell r="E216" t="str">
            <v>1р</v>
          </cell>
          <cell r="F216" t="str">
            <v>Новгородская</v>
          </cell>
          <cell r="G216" t="str">
            <v>В Новгород</v>
          </cell>
          <cell r="H216" t="str">
            <v>Титяк Т.А.</v>
          </cell>
          <cell r="I216" t="str">
            <v>60 длина</v>
          </cell>
        </row>
        <row r="217">
          <cell r="B217">
            <v>130</v>
          </cell>
          <cell r="C217" t="str">
            <v>Григорьева Ольга</v>
          </cell>
          <cell r="D217" t="str">
            <v>11.12.1992</v>
          </cell>
          <cell r="E217" t="str">
            <v>КМС</v>
          </cell>
          <cell r="F217" t="str">
            <v>Новгородская</v>
          </cell>
          <cell r="G217" t="str">
            <v>В Новгород</v>
          </cell>
          <cell r="H217" t="str">
            <v>Чибисов С.П.</v>
          </cell>
          <cell r="I217">
            <v>60200</v>
          </cell>
        </row>
        <row r="218">
          <cell r="B218">
            <v>138</v>
          </cell>
          <cell r="C218" t="str">
            <v>Сысуева Мария</v>
          </cell>
          <cell r="D218" t="str">
            <v>1995</v>
          </cell>
          <cell r="E218" t="str">
            <v>1р</v>
          </cell>
          <cell r="F218" t="str">
            <v>Ивановская</v>
          </cell>
          <cell r="G218" t="str">
            <v>Иваново, ИГХТУ</v>
          </cell>
          <cell r="H218" t="str">
            <v>Кустов В.Н., Голубева М.А.</v>
          </cell>
          <cell r="I218" t="str">
            <v>длина  тройной</v>
          </cell>
        </row>
        <row r="219">
          <cell r="B219">
            <v>137</v>
          </cell>
          <cell r="C219" t="str">
            <v>Лисина Ангелина</v>
          </cell>
          <cell r="D219" t="str">
            <v>1995</v>
          </cell>
          <cell r="E219" t="str">
            <v>1р</v>
          </cell>
          <cell r="F219" t="str">
            <v>Ивановская</v>
          </cell>
          <cell r="G219" t="str">
            <v>Иваново, ИГХТУ</v>
          </cell>
          <cell r="H219" t="str">
            <v>Ильичева О.А., Лякин С.И.</v>
          </cell>
          <cell r="I219" t="str">
            <v>с/х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opLeftCell="A67" workbookViewId="0">
      <selection activeCell="M8" sqref="M8"/>
    </sheetView>
  </sheetViews>
  <sheetFormatPr defaultRowHeight="15" x14ac:dyDescent="0.25"/>
  <cols>
    <col min="1" max="1" width="4.28515625" customWidth="1"/>
    <col min="2" max="2" width="5.7109375" customWidth="1"/>
    <col min="3" max="3" width="21.5703125" customWidth="1"/>
    <col min="4" max="4" width="10.7109375" customWidth="1"/>
    <col min="6" max="6" width="19.7109375" customWidth="1"/>
    <col min="7" max="7" width="28.140625" customWidth="1"/>
    <col min="8" max="9" width="8.140625" customWidth="1"/>
    <col min="10" max="10" width="6.5703125" customWidth="1"/>
    <col min="11" max="11" width="7" customWidth="1"/>
    <col min="12" max="12" width="30.42578125" customWidth="1"/>
  </cols>
  <sheetData>
    <row r="1" spans="1:12" ht="20.25" x14ac:dyDescent="0.3">
      <c r="A1" s="292" t="s">
        <v>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</row>
    <row r="2" spans="1:12" ht="20.25" x14ac:dyDescent="0.3">
      <c r="A2" s="292" t="s">
        <v>90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</row>
    <row r="3" spans="1:12" ht="22.5" x14ac:dyDescent="0.3">
      <c r="A3" s="293" t="s">
        <v>0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15.75" customHeight="1" x14ac:dyDescent="0.3">
      <c r="A4" s="294" t="s">
        <v>27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</row>
    <row r="5" spans="1:12" ht="18" x14ac:dyDescent="0.25">
      <c r="A5" s="1"/>
      <c r="B5" s="2"/>
      <c r="C5" s="2"/>
      <c r="D5" s="2"/>
      <c r="E5" s="2"/>
      <c r="F5" s="2" t="s">
        <v>2</v>
      </c>
      <c r="G5" s="2"/>
      <c r="H5" s="2"/>
      <c r="I5" s="2"/>
      <c r="J5" s="2"/>
      <c r="K5" s="2"/>
      <c r="L5" s="2"/>
    </row>
    <row r="6" spans="1:12" ht="18.75" customHeight="1" x14ac:dyDescent="0.25">
      <c r="A6" s="1"/>
      <c r="B6" s="3"/>
      <c r="C6" s="3"/>
      <c r="D6" s="3"/>
      <c r="E6" s="3"/>
      <c r="F6" s="295" t="s">
        <v>3</v>
      </c>
      <c r="G6" s="295"/>
      <c r="H6" s="3"/>
    </row>
    <row r="7" spans="1:12" x14ac:dyDescent="0.25">
      <c r="A7" s="1"/>
      <c r="B7" s="4"/>
      <c r="C7" s="5"/>
      <c r="F7" s="1"/>
      <c r="G7" s="1"/>
      <c r="H7" s="6"/>
      <c r="I7" s="6"/>
      <c r="J7" s="6"/>
      <c r="L7" s="6"/>
    </row>
    <row r="8" spans="1:12" ht="15" customHeight="1" x14ac:dyDescent="0.3">
      <c r="A8" s="7"/>
      <c r="B8" s="4"/>
      <c r="C8" s="4"/>
      <c r="E8" s="8"/>
      <c r="F8" s="1"/>
      <c r="G8" s="1"/>
      <c r="H8" s="8"/>
      <c r="I8" s="285"/>
      <c r="J8" s="285"/>
      <c r="K8" s="4" t="s">
        <v>4</v>
      </c>
      <c r="L8" s="6"/>
    </row>
    <row r="9" spans="1:12" x14ac:dyDescent="0.25">
      <c r="A9" s="1" t="s">
        <v>105</v>
      </c>
      <c r="B9" s="4"/>
      <c r="C9" s="4"/>
      <c r="D9" s="9"/>
      <c r="E9" s="9"/>
      <c r="F9" s="1"/>
      <c r="G9" s="1"/>
      <c r="H9" s="10"/>
      <c r="I9" s="286"/>
      <c r="J9" s="286"/>
      <c r="K9" s="6" t="s">
        <v>103</v>
      </c>
      <c r="L9" s="6"/>
    </row>
    <row r="10" spans="1:12" ht="15" customHeight="1" x14ac:dyDescent="0.25">
      <c r="A10" s="291" t="s">
        <v>7</v>
      </c>
      <c r="B10" s="291" t="s">
        <v>8</v>
      </c>
      <c r="C10" s="291" t="s">
        <v>9</v>
      </c>
      <c r="D10" s="287" t="s">
        <v>10</v>
      </c>
      <c r="E10" s="287" t="s">
        <v>11</v>
      </c>
      <c r="F10" s="287" t="s">
        <v>12</v>
      </c>
      <c r="G10" s="287" t="s">
        <v>13</v>
      </c>
      <c r="H10" s="289" t="s">
        <v>14</v>
      </c>
      <c r="I10" s="290"/>
      <c r="J10" s="291" t="s">
        <v>15</v>
      </c>
      <c r="K10" s="287" t="s">
        <v>16</v>
      </c>
      <c r="L10" s="384" t="s">
        <v>17</v>
      </c>
    </row>
    <row r="11" spans="1:12" x14ac:dyDescent="0.25">
      <c r="A11" s="288"/>
      <c r="B11" s="288"/>
      <c r="C11" s="288"/>
      <c r="D11" s="288"/>
      <c r="E11" s="288"/>
      <c r="F11" s="288"/>
      <c r="G11" s="288"/>
      <c r="H11" s="280" t="s">
        <v>18</v>
      </c>
      <c r="I11" s="280" t="s">
        <v>19</v>
      </c>
      <c r="J11" s="288"/>
      <c r="K11" s="288"/>
      <c r="L11" s="385"/>
    </row>
    <row r="12" spans="1:12" x14ac:dyDescent="0.25">
      <c r="A12" s="398"/>
      <c r="B12" s="398"/>
      <c r="C12" s="398"/>
      <c r="D12" s="398"/>
      <c r="E12" s="398"/>
      <c r="F12" s="398"/>
      <c r="G12" s="398"/>
      <c r="H12" s="252"/>
      <c r="I12" s="399" t="s">
        <v>5</v>
      </c>
      <c r="J12" s="399"/>
      <c r="K12" s="400"/>
      <c r="L12" s="401" t="s">
        <v>104</v>
      </c>
    </row>
    <row r="13" spans="1:12" x14ac:dyDescent="0.25">
      <c r="A13" s="12"/>
      <c r="B13" s="12"/>
      <c r="C13" s="12"/>
      <c r="D13" s="13"/>
      <c r="E13" s="12"/>
      <c r="F13" s="284" t="s">
        <v>107</v>
      </c>
      <c r="G13" s="284"/>
      <c r="H13" s="402"/>
      <c r="I13" s="283" t="s">
        <v>6</v>
      </c>
      <c r="J13" s="283"/>
      <c r="K13" s="267"/>
      <c r="L13" s="49" t="s">
        <v>106</v>
      </c>
    </row>
    <row r="14" spans="1:12" x14ac:dyDescent="0.25">
      <c r="A14" s="16">
        <v>1</v>
      </c>
      <c r="B14" s="17">
        <v>579</v>
      </c>
      <c r="C14" s="18" t="str">
        <f>IF(B14=0," ",VLOOKUP(B14,[1]Женщины!B$1:H$65536,2,FALSE))</f>
        <v>Жукова Марина</v>
      </c>
      <c r="D14" s="19" t="str">
        <f>IF(B14=0," ",VLOOKUP($B14,[1]Женщины!$B$1:$H$65536,3,FALSE))</f>
        <v>03.03.1998</v>
      </c>
      <c r="E14" s="20" t="str">
        <f>IF(B14=0," ",IF(VLOOKUP($B14,[1]Женщины!$B$1:$H$65536,4,FALSE)=0," ",VLOOKUP($B14,[1]Женщины!$B$1:$H$65536,4,FALSE)))</f>
        <v>КМС</v>
      </c>
      <c r="F14" s="18" t="str">
        <f>IF(B14=0," ",VLOOKUP($B14,[1]Женщины!$B$1:$H$65536,5,FALSE))</f>
        <v>Архангельская</v>
      </c>
      <c r="G14" s="24" t="str">
        <f>IF(B14=0," ",VLOOKUP($B14,[1]Женщины!$B$1:$H$65536,6,FALSE))</f>
        <v>Архангельск, МБОУ ДОД "ДЮСШ-1"</v>
      </c>
      <c r="H14" s="55">
        <v>9.3055555555555535E-5</v>
      </c>
      <c r="I14" s="39">
        <v>9.1087962962962967E-5</v>
      </c>
      <c r="J14" s="13" t="str">
        <f>IF(H14=0," ",IF(H14&lt;=[1]Разряды!$D$30,[1]Разряды!$D$3,IF(H14&lt;=[1]Разряды!$E$30,[1]Разряды!$E$3,IF(H14&lt;=[1]Разряды!$F$30,[1]Разряды!$F$3,IF(H14&lt;=[1]Разряды!$G$30,[1]Разряды!$G$3,IF(H14&lt;=[1]Разряды!$H$30,[1]Разряды!$H$3,IF(H14&lt;=[1]Разряды!$I$30,[1]Разряды!$I$3,IF(H14&lt;=[1]Разряды!$J$30,[1]Разряды!$J$3,"б/р"))))))))</f>
        <v>1р</v>
      </c>
      <c r="K14" s="12">
        <v>20</v>
      </c>
      <c r="L14" s="52" t="str">
        <f>IF(B14=0," ",VLOOKUP($B14,[1]Женщины!$B$1:$H$65536,7,FALSE))</f>
        <v>Брюхова О.Б.</v>
      </c>
    </row>
    <row r="15" spans="1:12" x14ac:dyDescent="0.25">
      <c r="A15" s="16">
        <v>2</v>
      </c>
      <c r="B15" s="17">
        <v>191</v>
      </c>
      <c r="C15" s="18" t="str">
        <f>IF(B15=0," ",VLOOKUP(B15,[1]Женщины!B$1:H$65536,2,FALSE))</f>
        <v>Романова Алина</v>
      </c>
      <c r="D15" s="19" t="str">
        <f>IF(B15=0," ",VLOOKUP($B15,[1]Женщины!$B$1:$H$65536,3,FALSE))</f>
        <v>1999</v>
      </c>
      <c r="E15" s="20" t="str">
        <f>IF(B15=0," ",IF(VLOOKUP($B15,[1]Женщины!$B$1:$H$65536,4,FALSE)=0," ",VLOOKUP($B15,[1]Женщины!$B$1:$H$65536,4,FALSE)))</f>
        <v>КМС</v>
      </c>
      <c r="F15" s="18" t="str">
        <f>IF(B15=0," ",VLOOKUP($B15,[1]Женщины!$B$1:$H$65536,5,FALSE))</f>
        <v>Архангельская</v>
      </c>
      <c r="G15" s="18" t="str">
        <f>IF(B15=0," ",VLOOKUP($B15,[1]Женщины!$B$1:$H$65536,6,FALSE))</f>
        <v>Коряжма, ДЮСШ</v>
      </c>
      <c r="H15" s="21">
        <v>9.2245370370370368E-5</v>
      </c>
      <c r="I15" s="27">
        <v>9.1898148148148148E-5</v>
      </c>
      <c r="J15" s="13" t="str">
        <f>IF(H15=0," ",IF(H15&lt;=[1]Разряды!$D$30,[1]Разряды!$D$3,IF(H15&lt;=[1]Разряды!$E$30,[1]Разряды!$E$3,IF(H15&lt;=[1]Разряды!$F$30,[1]Разряды!$F$3,IF(H15&lt;=[1]Разряды!$G$30,[1]Разряды!$G$3,IF(H15&lt;=[1]Разряды!$H$30,[1]Разряды!$H$3,IF(H15&lt;=[1]Разряды!$I$30,[1]Разряды!$I$3,IF(H15&lt;=[1]Разряды!$J$30,[1]Разряды!$J$3,"б/р"))))))))</f>
        <v>1р</v>
      </c>
      <c r="K15" s="12" t="s">
        <v>20</v>
      </c>
      <c r="L15" s="18" t="str">
        <f>IF(B15=0," ",VLOOKUP($B15,[1]Женщины!$B$1:$H$65536,7,FALSE))</f>
        <v>Казанцев Л.А.</v>
      </c>
    </row>
    <row r="16" spans="1:12" x14ac:dyDescent="0.25">
      <c r="A16" s="16">
        <v>3</v>
      </c>
      <c r="B16" s="17">
        <v>352</v>
      </c>
      <c r="C16" s="18" t="str">
        <f>IF(B16=0," ",VLOOKUP(B16,[1]Женщины!B$1:H$65536,2,FALSE))</f>
        <v>Зобнина Елизавета</v>
      </c>
      <c r="D16" s="19" t="str">
        <f>IF(B16=0," ",VLOOKUP($B16,[1]Женщины!$B$1:$H$65536,3,FALSE))</f>
        <v>05.03.1998</v>
      </c>
      <c r="E16" s="20" t="str">
        <f>IF(B16=0," ",IF(VLOOKUP($B16,[1]Женщины!$B$1:$H$65536,4,FALSE)=0," ",VLOOKUP($B16,[1]Женщины!$B$1:$H$65536,4,FALSE)))</f>
        <v>1р</v>
      </c>
      <c r="F16" s="18" t="str">
        <f>IF(B16=0," ",VLOOKUP($B16,[1]Женщины!$B$1:$H$65536,5,FALSE))</f>
        <v>Вологодская</v>
      </c>
      <c r="G16" s="82" t="str">
        <f>IF(B16=0," ",VLOOKUP($B16,[1]Женщины!$B$1:$H$65536,6,FALSE))</f>
        <v>Вологда, АУ ФКиС ЦСП</v>
      </c>
      <c r="H16" s="21">
        <v>9.4212962962962976E-5</v>
      </c>
      <c r="I16" s="22">
        <v>9.2361111111111108E-5</v>
      </c>
      <c r="J16" s="13" t="str">
        <f>IF(H16=0," ",IF(H16&lt;=[1]Разряды!$D$30,[1]Разряды!$D$3,IF(H16&lt;=[1]Разряды!$E$30,[1]Разряды!$E$3,IF(H16&lt;=[1]Разряды!$F$30,[1]Разряды!$F$3,IF(H16&lt;=[1]Разряды!$G$30,[1]Разряды!$G$3,IF(H16&lt;=[1]Разряды!$H$30,[1]Разряды!$H$3,IF(H16&lt;=[1]Разряды!$I$30,[1]Разряды!$I$3,IF(H16&lt;=[1]Разряды!$J$30,[1]Разряды!$J$3,"б/р"))))))))</f>
        <v>1р</v>
      </c>
      <c r="K16" s="13">
        <v>17</v>
      </c>
      <c r="L16" s="18" t="str">
        <f>IF(B16=0," ",VLOOKUP($B16,[1]Женщины!$B$1:$H$65536,7,FALSE))</f>
        <v>Боголюбов В.Л., Коренин Ю.С.</v>
      </c>
    </row>
    <row r="17" spans="1:12" x14ac:dyDescent="0.25">
      <c r="A17" s="25">
        <v>4</v>
      </c>
      <c r="B17" s="17">
        <v>126</v>
      </c>
      <c r="C17" s="18" t="str">
        <f>IF(B17=0," ",VLOOKUP(B17,[1]Женщины!B$1:H$65536,2,FALSE))</f>
        <v>Бойчук Ирина</v>
      </c>
      <c r="D17" s="19" t="str">
        <f>IF(B17=0," ",VLOOKUP($B17,[1]Женщины!$B$1:$H$65536,3,FALSE))</f>
        <v>16.07.2000</v>
      </c>
      <c r="E17" s="20" t="str">
        <f>IF(B17=0," ",IF(VLOOKUP($B17,[1]Женщины!$B$1:$H$65536,4,FALSE)=0," ",VLOOKUP($B17,[1]Женщины!$B$1:$H$65536,4,FALSE)))</f>
        <v>КМС</v>
      </c>
      <c r="F17" s="18" t="str">
        <f>IF(B17=0," ",VLOOKUP($B17,[1]Женщины!$B$1:$H$65536,5,FALSE))</f>
        <v>Новгородская</v>
      </c>
      <c r="G17" s="18" t="str">
        <f>IF(B17=0," ",VLOOKUP($B17,[1]Женщины!$B$1:$H$65536,6,FALSE))</f>
        <v>В Новгород</v>
      </c>
      <c r="H17" s="21">
        <v>9.2708333333333328E-5</v>
      </c>
      <c r="I17" s="22">
        <v>9.3518518518518508E-5</v>
      </c>
      <c r="J17" s="13" t="str">
        <f>IF(H17=0," ",IF(H17&lt;=[1]Разряды!$D$30,[1]Разряды!$D$3,IF(H17&lt;=[1]Разряды!$E$30,[1]Разряды!$E$3,IF(H17&lt;=[1]Разряды!$F$30,[1]Разряды!$F$3,IF(H17&lt;=[1]Разряды!$G$30,[1]Разряды!$G$3,IF(H17&lt;=[1]Разряды!$H$30,[1]Разряды!$H$3,IF(H17&lt;=[1]Разряды!$I$30,[1]Разряды!$I$3,IF(H17&lt;=[1]Разряды!$J$30,[1]Разряды!$J$3,"б/р"))))))))</f>
        <v>1р</v>
      </c>
      <c r="K17" s="13">
        <v>15</v>
      </c>
      <c r="L17" s="18" t="str">
        <f>IF(B17=0," ",VLOOKUP($B17,[1]Женщины!$B$1:$H$65536,7,FALSE))</f>
        <v>Савенков П.А.</v>
      </c>
    </row>
    <row r="18" spans="1:12" x14ac:dyDescent="0.25">
      <c r="A18" s="25">
        <v>5</v>
      </c>
      <c r="B18" s="17">
        <v>218</v>
      </c>
      <c r="C18" s="18" t="str">
        <f>IF(B18=0," ",VLOOKUP(B18,[1]Женщины!B$1:H$65536,2,FALSE))</f>
        <v>Креер Валерия</v>
      </c>
      <c r="D18" s="19" t="str">
        <f>IF(B18=0," ",VLOOKUP($B18,[1]Женщины!$B$1:$H$65536,3,FALSE))</f>
        <v>10.02.2000</v>
      </c>
      <c r="E18" s="20" t="str">
        <f>IF(B18=0," ",IF(VLOOKUP($B18,[1]Женщины!$B$1:$H$65536,4,FALSE)=0," ",VLOOKUP($B18,[1]Женщины!$B$1:$H$65536,4,FALSE)))</f>
        <v>1р</v>
      </c>
      <c r="F18" s="18" t="str">
        <f>IF(B18=0," ",VLOOKUP($B18,[1]Женщины!$B$1:$H$65536,5,FALSE))</f>
        <v>Мурманская</v>
      </c>
      <c r="G18" s="24" t="str">
        <f>IF(B18=0," ",VLOOKUP($B18,[1]Женщины!$B$1:$H$65536,6,FALSE))</f>
        <v>Мурманск, СДЮСШОР-4, Динамо</v>
      </c>
      <c r="H18" s="21">
        <v>9.4212962962962976E-5</v>
      </c>
      <c r="I18" s="22">
        <v>9.4328703703703716E-5</v>
      </c>
      <c r="J18" s="13" t="str">
        <f>IF(H18=0," ",IF(H18&lt;=[1]Разряды!$D$30,[1]Разряды!$D$3,IF(H18&lt;=[1]Разряды!$E$30,[1]Разряды!$E$3,IF(H18&lt;=[1]Разряды!$F$30,[1]Разряды!$F$3,IF(H18&lt;=[1]Разряды!$G$30,[1]Разряды!$G$3,IF(H18&lt;=[1]Разряды!$H$30,[1]Разряды!$H$3,IF(H18&lt;=[1]Разряды!$I$30,[1]Разряды!$I$3,IF(H18&lt;=[1]Разряды!$J$30,[1]Разряды!$J$3,"б/р"))))))))</f>
        <v>1р</v>
      </c>
      <c r="K18" s="13">
        <v>14</v>
      </c>
      <c r="L18" s="18" t="str">
        <f>IF(B18=0," ",VLOOKUP($B18,[1]Женщины!$B$1:$H$65536,7,FALSE))</f>
        <v>Фарутин Н.В., Попова И.С.</v>
      </c>
    </row>
    <row r="19" spans="1:12" x14ac:dyDescent="0.25">
      <c r="A19" s="25">
        <v>6</v>
      </c>
      <c r="B19" s="17">
        <v>241</v>
      </c>
      <c r="C19" s="18" t="str">
        <f>IF(B19=0," ",VLOOKUP(B19,[1]Женщины!B$1:H$65536,2,FALSE))</f>
        <v>Кравцова Валерия</v>
      </c>
      <c r="D19" s="19" t="str">
        <f>IF(B19=0," ",VLOOKUP($B19,[1]Женщины!$B$1:$H$65536,3,FALSE))</f>
        <v>27.02.1998</v>
      </c>
      <c r="E19" s="20" t="str">
        <f>IF(B19=0," ",IF(VLOOKUP($B19,[1]Женщины!$B$1:$H$65536,4,FALSE)=0," ",VLOOKUP($B19,[1]Женщины!$B$1:$H$65536,4,FALSE)))</f>
        <v>КМС</v>
      </c>
      <c r="F19" s="18" t="str">
        <f>IF(B19=0," ",VLOOKUP($B19,[1]Женщины!$B$1:$H$65536,5,FALSE))</f>
        <v>Калининградская</v>
      </c>
      <c r="G19" s="18" t="str">
        <f>IF(B19=0," ",VLOOKUP($B19,[1]Женщины!$B$1:$H$65536,6,FALSE))</f>
        <v>Калининград, СДЮСШОР-4</v>
      </c>
      <c r="H19" s="21">
        <v>9.4444444444444456E-5</v>
      </c>
      <c r="I19" s="22">
        <v>9.4444444444444456E-5</v>
      </c>
      <c r="J19" s="13" t="str">
        <f>IF(H19=0," ",IF(H19&lt;=[1]Разряды!$D$30,[1]Разряды!$D$3,IF(H19&lt;=[1]Разряды!$E$30,[1]Разряды!$E$3,IF(H19&lt;=[1]Разряды!$F$30,[1]Разряды!$F$3,IF(H19&lt;=[1]Разряды!$G$30,[1]Разряды!$G$3,IF(H19&lt;=[1]Разряды!$H$30,[1]Разряды!$H$3,IF(H19&lt;=[1]Разряды!$I$30,[1]Разряды!$I$3,IF(H19&lt;=[1]Разряды!$J$30,[1]Разряды!$J$3,"б/р"))))))))</f>
        <v>1р</v>
      </c>
      <c r="K19" s="13">
        <v>13</v>
      </c>
      <c r="L19" s="18" t="str">
        <f>IF(B19=0," ",VLOOKUP($B19,[1]Женщины!$B$1:$H$65536,7,FALSE))</f>
        <v>Сельская Л.М., Маляревич В.В.</v>
      </c>
    </row>
    <row r="20" spans="1:12" x14ac:dyDescent="0.25">
      <c r="A20" s="25">
        <v>7</v>
      </c>
      <c r="B20" s="17">
        <v>190</v>
      </c>
      <c r="C20" s="18" t="str">
        <f>IF(B20=0," ",VLOOKUP(B20,[1]Женщины!B$1:H$65536,2,FALSE))</f>
        <v>Савина Марина</v>
      </c>
      <c r="D20" s="19" t="str">
        <f>IF(B20=0," ",VLOOKUP($B20,[1]Женщины!$B$1:$H$65536,3,FALSE))</f>
        <v>1999</v>
      </c>
      <c r="E20" s="20" t="str">
        <f>IF(B20=0," ",IF(VLOOKUP($B20,[1]Женщины!$B$1:$H$65536,4,FALSE)=0," ",VLOOKUP($B20,[1]Женщины!$B$1:$H$65536,4,FALSE)))</f>
        <v>КМС</v>
      </c>
      <c r="F20" s="18" t="str">
        <f>IF(B20=0," ",VLOOKUP($B20,[1]Женщины!$B$1:$H$65536,5,FALSE))</f>
        <v>Архангельская</v>
      </c>
      <c r="G20" s="18" t="str">
        <f>IF(B20=0," ",VLOOKUP($B20,[1]Женщины!$B$1:$H$65536,6,FALSE))</f>
        <v>Коряжма, ДЮСШ</v>
      </c>
      <c r="H20" s="21">
        <v>9.4791666666666649E-5</v>
      </c>
      <c r="I20" s="22"/>
      <c r="J20" s="13" t="str">
        <f>IF(H20=0," ",IF(H20&lt;=[1]Разряды!$D$30,[1]Разряды!$D$3,IF(H20&lt;=[1]Разряды!$E$30,[1]Разряды!$E$3,IF(H20&lt;=[1]Разряды!$F$30,[1]Разряды!$F$3,IF(H20&lt;=[1]Разряды!$G$30,[1]Разряды!$G$3,IF(H20&lt;=[1]Разряды!$H$30,[1]Разряды!$H$3,IF(H20&lt;=[1]Разряды!$I$30,[1]Разряды!$I$3,IF(H20&lt;=[1]Разряды!$J$30,[1]Разряды!$J$3,"б/р"))))))))</f>
        <v>1р</v>
      </c>
      <c r="K20" s="12" t="s">
        <v>20</v>
      </c>
      <c r="L20" s="18" t="str">
        <f>IF(B20=0," ",VLOOKUP($B20,[1]Женщины!$B$1:$H$65536,7,FALSE))</f>
        <v>Казанцев Л.А.</v>
      </c>
    </row>
    <row r="21" spans="1:12" x14ac:dyDescent="0.25">
      <c r="A21" s="25">
        <v>8</v>
      </c>
      <c r="B21" s="17">
        <v>129</v>
      </c>
      <c r="C21" s="18" t="str">
        <f>IF(B21=0," ",VLOOKUP(B21,[1]Женщины!B$1:H$65536,2,FALSE))</f>
        <v>Неумоина Елизавета</v>
      </c>
      <c r="D21" s="19" t="str">
        <f>IF(B21=0," ",VLOOKUP($B21,[1]Женщины!$B$1:$H$65536,3,FALSE))</f>
        <v>09.09.2000</v>
      </c>
      <c r="E21" s="20" t="str">
        <f>IF(B21=0," ",IF(VLOOKUP($B21,[1]Женщины!$B$1:$H$65536,4,FALSE)=0," ",VLOOKUP($B21,[1]Женщины!$B$1:$H$65536,4,FALSE)))</f>
        <v>1р</v>
      </c>
      <c r="F21" s="18" t="str">
        <f>IF(B21=0," ",VLOOKUP($B21,[1]Женщины!$B$1:$H$65536,5,FALSE))</f>
        <v>Новгородская</v>
      </c>
      <c r="G21" s="18" t="str">
        <f>IF(B21=0," ",VLOOKUP($B21,[1]Женщины!$B$1:$H$65536,6,FALSE))</f>
        <v>В Новгород</v>
      </c>
      <c r="H21" s="21">
        <v>9.5370370370370376E-5</v>
      </c>
      <c r="I21" s="22"/>
      <c r="J21" s="13" t="str">
        <f>IF(H21=0," ",IF(H21&lt;=[1]Разряды!$D$30,[1]Разряды!$D$3,IF(H21&lt;=[1]Разряды!$E$30,[1]Разряды!$E$3,IF(H21&lt;=[1]Разряды!$F$30,[1]Разряды!$F$3,IF(H21&lt;=[1]Разряды!$G$30,[1]Разряды!$G$3,IF(H21&lt;=[1]Разряды!$H$30,[1]Разряды!$H$3,IF(H21&lt;=[1]Разряды!$I$30,[1]Разряды!$I$3,IF(H21&lt;=[1]Разряды!$J$30,[1]Разряды!$J$3,"б/р"))))))))</f>
        <v>1р</v>
      </c>
      <c r="K21" s="13">
        <v>12</v>
      </c>
      <c r="L21" s="18" t="str">
        <f>IF(B21=0," ",VLOOKUP($B21,[1]Женщины!$B$1:$H$65536,7,FALSE))</f>
        <v>Титяк Т.А.</v>
      </c>
    </row>
    <row r="22" spans="1:12" x14ac:dyDescent="0.25">
      <c r="A22" s="25">
        <v>9</v>
      </c>
      <c r="B22" s="17">
        <v>583</v>
      </c>
      <c r="C22" s="18" t="str">
        <f>IF(B22=0," ",VLOOKUP(B22,[1]Женщины!B$1:H$65536,2,FALSE))</f>
        <v>Сошилова Александра</v>
      </c>
      <c r="D22" s="19" t="str">
        <f>IF(B22=0," ",VLOOKUP($B22,[1]Женщины!$B$1:$H$65536,3,FALSE))</f>
        <v>20.05.1999</v>
      </c>
      <c r="E22" s="20" t="str">
        <f>IF(B22=0," ",IF(VLOOKUP($B22,[1]Женщины!$B$1:$H$65536,4,FALSE)=0," ",VLOOKUP($B22,[1]Женщины!$B$1:$H$65536,4,FALSE)))</f>
        <v>1р</v>
      </c>
      <c r="F22" s="18" t="str">
        <f>IF(B22=0," ",VLOOKUP($B22,[1]Женщины!$B$1:$H$65536,5,FALSE))</f>
        <v>Архангельская</v>
      </c>
      <c r="G22" s="24" t="str">
        <f>IF(B22=0," ",VLOOKUP($B22,[1]Женщины!$B$1:$H$65536,6,FALSE))</f>
        <v>Архангельск, МБОУ ДОД "ДЮСШ-1"</v>
      </c>
      <c r="H22" s="21">
        <v>9.5949074074074076E-5</v>
      </c>
      <c r="I22" s="21"/>
      <c r="J22" s="13" t="str">
        <f>IF(H22=0," ",IF(H22&lt;=[1]Разряды!$D$30,[1]Разряды!$D$3,IF(H22&lt;=[1]Разряды!$E$30,[1]Разряды!$E$3,IF(H22&lt;=[1]Разряды!$F$30,[1]Разряды!$F$3,IF(H22&lt;=[1]Разряды!$G$30,[1]Разряды!$G$3,IF(H22&lt;=[1]Разряды!$H$30,[1]Разряды!$H$3,IF(H22&lt;=[1]Разряды!$I$30,[1]Разряды!$I$3,IF(H22&lt;=[1]Разряды!$J$30,[1]Разряды!$J$3,"б/р"))))))))</f>
        <v>2р</v>
      </c>
      <c r="K22" s="13">
        <v>11</v>
      </c>
      <c r="L22" s="18" t="str">
        <f>IF(B22=0," ",VLOOKUP($B22,[1]Женщины!$B$1:$H$65536,7,FALSE))</f>
        <v>Брюхова О.Б.</v>
      </c>
    </row>
    <row r="23" spans="1:12" x14ac:dyDescent="0.25">
      <c r="A23" s="25">
        <v>10</v>
      </c>
      <c r="B23" s="17">
        <v>484</v>
      </c>
      <c r="C23" s="18" t="str">
        <f>IF(B23=0," ",VLOOKUP(B23,[1]Женщины!B$1:H$65536,2,FALSE))</f>
        <v>Навацкая Софья</v>
      </c>
      <c r="D23" s="19" t="str">
        <f>IF(B23=0," ",VLOOKUP($B23,[1]Женщины!$B$1:$H$65536,3,FALSE))</f>
        <v>11.02.1999</v>
      </c>
      <c r="E23" s="20" t="str">
        <f>IF(B23=0," ",IF(VLOOKUP($B23,[1]Женщины!$B$1:$H$65536,4,FALSE)=0," ",VLOOKUP($B23,[1]Женщины!$B$1:$H$65536,4,FALSE)))</f>
        <v>2р</v>
      </c>
      <c r="F23" s="18" t="str">
        <f>IF(B23=0," ",VLOOKUP($B23,[1]Женщины!$B$1:$H$65536,5,FALSE))</f>
        <v>Вологодская</v>
      </c>
      <c r="G23" s="18" t="str">
        <f>IF(B23=0," ",VLOOKUP($B23,[1]Женщины!$B$1:$H$65536,6,FALSE))</f>
        <v>Череповец, ДЮСШ-2</v>
      </c>
      <c r="H23" s="21">
        <v>9.6064814814814816E-5</v>
      </c>
      <c r="I23" s="21"/>
      <c r="J23" s="13" t="str">
        <f>IF(H23=0," ",IF(H23&lt;=[1]Разряды!$D$30,[1]Разряды!$D$3,IF(H23&lt;=[1]Разряды!$E$30,[1]Разряды!$E$3,IF(H23&lt;=[1]Разряды!$F$30,[1]Разряды!$F$3,IF(H23&lt;=[1]Разряды!$G$30,[1]Разряды!$G$3,IF(H23&lt;=[1]Разряды!$H$30,[1]Разряды!$H$3,IF(H23&lt;=[1]Разряды!$I$30,[1]Разряды!$I$3,IF(H23&lt;=[1]Разряды!$J$30,[1]Разряды!$J$3,"б/р"))))))))</f>
        <v>2р</v>
      </c>
      <c r="K23" s="13">
        <v>10</v>
      </c>
      <c r="L23" s="18" t="str">
        <f>IF(B23=0," ",VLOOKUP($B23,[1]Женщины!$B$1:$H$65536,7,FALSE))</f>
        <v>Лебедев А.В.</v>
      </c>
    </row>
    <row r="24" spans="1:12" x14ac:dyDescent="0.25">
      <c r="A24" s="25">
        <v>11</v>
      </c>
      <c r="B24" s="17">
        <v>517</v>
      </c>
      <c r="C24" s="18" t="str">
        <f>IF(B24=0," ",VLOOKUP(B24,[1]Женщины!B$1:H$65536,2,FALSE))</f>
        <v>Стеценко Агнастасия</v>
      </c>
      <c r="D24" s="19" t="str">
        <f>IF(B24=0," ",VLOOKUP($B24,[1]Женщины!$B$1:$H$65536,3,FALSE))</f>
        <v>20.01.1998</v>
      </c>
      <c r="E24" s="20" t="str">
        <f>IF(B24=0," ",IF(VLOOKUP($B24,[1]Женщины!$B$1:$H$65536,4,FALSE)=0," ",VLOOKUP($B24,[1]Женщины!$B$1:$H$65536,4,FALSE)))</f>
        <v>КМС</v>
      </c>
      <c r="F24" s="18" t="str">
        <f>IF(B24=0," ",VLOOKUP($B24,[1]Женщины!$B$1:$H$65536,5,FALSE))</f>
        <v>Владимирская</v>
      </c>
      <c r="G24" s="386" t="str">
        <f>IF(B24=0," ",VLOOKUP($B24,[1]Женщины!$B$1:$H$65536,6,FALSE))</f>
        <v>Александров, СДЮСШОР им. Даниловой</v>
      </c>
      <c r="H24" s="21">
        <v>9.618055555555557E-5</v>
      </c>
      <c r="I24" s="21"/>
      <c r="J24" s="13" t="str">
        <f>IF(H24=0," ",IF(H24&lt;=[1]Разряды!$D$30,[1]Разряды!$D$3,IF(H24&lt;=[1]Разряды!$E$30,[1]Разряды!$E$3,IF(H24&lt;=[1]Разряды!$F$30,[1]Разряды!$F$3,IF(H24&lt;=[1]Разряды!$G$30,[1]Разряды!$G$3,IF(H24&lt;=[1]Разряды!$H$30,[1]Разряды!$H$3,IF(H24&lt;=[1]Разряды!$I$30,[1]Разряды!$I$3,IF(H24&lt;=[1]Разряды!$J$30,[1]Разряды!$J$3,"б/р"))))))))</f>
        <v>2р</v>
      </c>
      <c r="K24" s="13">
        <v>9</v>
      </c>
      <c r="L24" s="18" t="str">
        <f>IF(B24=0," ",VLOOKUP($B24,[1]Женщины!$B$1:$H$65536,7,FALSE))</f>
        <v>Сычев А.С.</v>
      </c>
    </row>
    <row r="25" spans="1:12" x14ac:dyDescent="0.25">
      <c r="A25" s="25">
        <v>12</v>
      </c>
      <c r="B25" s="17">
        <v>231</v>
      </c>
      <c r="C25" s="18" t="str">
        <f>IF(B25=0," ",VLOOKUP(B25,[1]Женщины!B$1:H$65536,2,FALSE))</f>
        <v>Корельская Яна</v>
      </c>
      <c r="D25" s="19" t="str">
        <f>IF(B25=0," ",VLOOKUP($B25,[1]Женщины!$B$1:$H$65536,3,FALSE))</f>
        <v>22.06.2000</v>
      </c>
      <c r="E25" s="20" t="str">
        <f>IF(B25=0," ",IF(VLOOKUP($B25,[1]Женщины!$B$1:$H$65536,4,FALSE)=0," ",VLOOKUP($B25,[1]Женщины!$B$1:$H$65536,4,FALSE)))</f>
        <v>1р</v>
      </c>
      <c r="F25" s="18" t="str">
        <f>IF(B25=0," ",VLOOKUP($B25,[1]Женщины!$B$1:$H$65536,5,FALSE))</f>
        <v>Архангельская</v>
      </c>
      <c r="G25" s="24" t="str">
        <f>IF(B25=0," ",VLOOKUP($B25,[1]Женщины!$B$1:$H$65536,6,FALSE))</f>
        <v>Архангельск, МБОУ ДОД "ДЮСШ-1"</v>
      </c>
      <c r="H25" s="21">
        <v>9.6412037037037036E-5</v>
      </c>
      <c r="I25" s="21"/>
      <c r="J25" s="13" t="str">
        <f>IF(H25=0," ",IF(H25&lt;=[1]Разряды!$D$30,[1]Разряды!$D$3,IF(H25&lt;=[1]Разряды!$E$30,[1]Разряды!$E$3,IF(H25&lt;=[1]Разряды!$F$30,[1]Разряды!$F$3,IF(H25&lt;=[1]Разряды!$G$30,[1]Разряды!$G$3,IF(H25&lt;=[1]Разряды!$H$30,[1]Разряды!$H$3,IF(H25&lt;=[1]Разряды!$I$30,[1]Разряды!$I$3,IF(H25&lt;=[1]Разряды!$J$30,[1]Разряды!$J$3,"б/р"))))))))</f>
        <v>2р</v>
      </c>
      <c r="K25" s="12" t="s">
        <v>20</v>
      </c>
      <c r="L25" s="18" t="str">
        <f>IF(B25=0," ",VLOOKUP($B25,[1]Женщины!$B$1:$H$65536,7,FALSE))</f>
        <v>Брюхова О.Б.</v>
      </c>
    </row>
    <row r="26" spans="1:12" x14ac:dyDescent="0.25">
      <c r="A26" s="25">
        <v>13</v>
      </c>
      <c r="B26" s="17">
        <v>122</v>
      </c>
      <c r="C26" s="40" t="str">
        <f>IF(B26=0," ",VLOOKUP(B26,[1]Женщины!B$1:H$65536,2,FALSE))</f>
        <v>Осипова Дарья</v>
      </c>
      <c r="D26" s="41" t="str">
        <f>IF(B26=0," ",VLOOKUP($B26,[1]Женщины!$B$1:$H$65536,3,FALSE))</f>
        <v>12.08.1998</v>
      </c>
      <c r="E26" s="42" t="str">
        <f>IF(B26=0," ",IF(VLOOKUP($B26,[1]Женщины!$B$1:$H$65536,4,FALSE)=0," ",VLOOKUP($B26,[1]Женщины!$B$1:$H$65536,4,FALSE)))</f>
        <v>1р</v>
      </c>
      <c r="F26" s="140" t="str">
        <f>IF(B26=0," ",VLOOKUP($B26,[1]Женщины!$B$1:$H$65536,5,FALSE))</f>
        <v>Ярославская</v>
      </c>
      <c r="G26" s="40" t="str">
        <f>IF(B26=0," ",VLOOKUP($B26,[1]Женщины!$B$1:$H$65536,6,FALSE))</f>
        <v>Рыбинск, СДЮСШОР-2</v>
      </c>
      <c r="H26" s="21">
        <v>9.6527777777777776E-5</v>
      </c>
      <c r="I26" s="22"/>
      <c r="J26" s="44" t="str">
        <f>IF(H26=0," ",IF(H26&lt;=[1]Разряды!$D$30,[1]Разряды!$D$3,IF(H26&lt;=[1]Разряды!$E$30,[1]Разряды!$E$3,IF(H26&lt;=[1]Разряды!$F$30,[1]Разряды!$F$3,IF(H26&lt;=[1]Разряды!$G$30,[1]Разряды!$G$3,IF(H26&lt;=[1]Разряды!$H$30,[1]Разряды!$H$3,IF(H26&lt;=[1]Разряды!$I$30,[1]Разряды!$I$3,IF(H26&lt;=[1]Разряды!$J$30,[1]Разряды!$J$3,"б/р"))))))))</f>
        <v>2р</v>
      </c>
      <c r="K26" s="85" t="s">
        <v>20</v>
      </c>
      <c r="L26" s="40" t="str">
        <f>IF(B26=0," ",VLOOKUP($B26,[1]Женщины!$B$1:$H$65536,7,FALSE))</f>
        <v>Пивентьев С.А.</v>
      </c>
    </row>
    <row r="27" spans="1:12" x14ac:dyDescent="0.25">
      <c r="A27" s="25">
        <v>14</v>
      </c>
      <c r="B27" s="17">
        <v>465</v>
      </c>
      <c r="C27" s="18" t="str">
        <f>IF(B27=0," ",VLOOKUP(B27,[1]Женщины!B$1:H$65536,2,FALSE))</f>
        <v>Спирина Татьяна</v>
      </c>
      <c r="D27" s="19" t="str">
        <f>IF(B27=0," ",VLOOKUP($B27,[1]Женщины!$B$1:$H$65536,3,FALSE))</f>
        <v>14.09.1999</v>
      </c>
      <c r="E27" s="20" t="str">
        <f>IF(B27=0," ",IF(VLOOKUP($B27,[1]Женщины!$B$1:$H$65536,4,FALSE)=0," ",VLOOKUP($B27,[1]Женщины!$B$1:$H$65536,4,FALSE)))</f>
        <v>1р</v>
      </c>
      <c r="F27" s="18" t="str">
        <f>IF(B27=0," ",VLOOKUP($B27,[1]Женщины!$B$1:$H$65536,5,FALSE))</f>
        <v>Вологодская</v>
      </c>
      <c r="G27" s="18" t="str">
        <f>IF(B27=0," ",VLOOKUP($B27,[1]Женщины!$B$1:$H$65536,6,FALSE))</f>
        <v>Череповец, ДЮСШ-2</v>
      </c>
      <c r="H27" s="21">
        <v>9.6874999999999997E-5</v>
      </c>
      <c r="I27" s="21"/>
      <c r="J27" s="13" t="str">
        <f>IF(H27=0," ",IF(H27&lt;=[1]Разряды!$D$30,[1]Разряды!$D$3,IF(H27&lt;=[1]Разряды!$E$30,[1]Разряды!$E$3,IF(H27&lt;=[1]Разряды!$F$30,[1]Разряды!$F$3,IF(H27&lt;=[1]Разряды!$G$30,[1]Разряды!$G$3,IF(H27&lt;=[1]Разряды!$H$30,[1]Разряды!$H$3,IF(H27&lt;=[1]Разряды!$I$30,[1]Разряды!$I$3,IF(H27&lt;=[1]Разряды!$J$30,[1]Разряды!$J$3,"б/р"))))))))</f>
        <v>2р</v>
      </c>
      <c r="K27" s="12">
        <v>8</v>
      </c>
      <c r="L27" s="18" t="str">
        <f>IF(B27=0," ",VLOOKUP($B27,[1]Женщины!$B$1:$H$65536,7,FALSE))</f>
        <v>Воробьева Н.Н.</v>
      </c>
    </row>
    <row r="28" spans="1:12" x14ac:dyDescent="0.25">
      <c r="A28" s="25">
        <v>15</v>
      </c>
      <c r="B28" s="17">
        <v>509</v>
      </c>
      <c r="C28" s="18" t="str">
        <f>IF(B28=0," ",VLOOKUP(B28,[1]Женщины!B$1:H$65536,2,FALSE))</f>
        <v>Чиркина Наталья</v>
      </c>
      <c r="D28" s="19" t="str">
        <f>IF(B28=0," ",VLOOKUP($B28,[1]Женщины!$B$1:$H$65536,3,FALSE))</f>
        <v>28.01.1998</v>
      </c>
      <c r="E28" s="20" t="str">
        <f>IF(B28=0," ",IF(VLOOKUP($B28,[1]Женщины!$B$1:$H$65536,4,FALSE)=0," ",VLOOKUP($B28,[1]Женщины!$B$1:$H$65536,4,FALSE)))</f>
        <v>1р</v>
      </c>
      <c r="F28" s="18" t="str">
        <f>IF(B28=0," ",VLOOKUP($B28,[1]Женщины!$B$1:$H$65536,5,FALSE))</f>
        <v>Псковская</v>
      </c>
      <c r="G28" s="18" t="str">
        <f>IF(B28=0," ",VLOOKUP($B28,[1]Женщины!$B$1:$H$65536,6,FALSE))</f>
        <v xml:space="preserve">п. Пустошка, ДЮСШ  </v>
      </c>
      <c r="H28" s="21">
        <v>9.699074074074075E-5</v>
      </c>
      <c r="I28" s="21"/>
      <c r="J28" s="13" t="str">
        <f>IF(H28=0," ",IF(H28&lt;=[1]Разряды!$D$30,[1]Разряды!$D$3,IF(H28&lt;=[1]Разряды!$E$30,[1]Разряды!$E$3,IF(H28&lt;=[1]Разряды!$F$30,[1]Разряды!$F$3,IF(H28&lt;=[1]Разряды!$G$30,[1]Разряды!$G$3,IF(H28&lt;=[1]Разряды!$H$30,[1]Разряды!$H$3,IF(H28&lt;=[1]Разряды!$I$30,[1]Разряды!$I$3,IF(H28&lt;=[1]Разряды!$J$30,[1]Разряды!$J$3,"б/р"))))))))</f>
        <v>2р</v>
      </c>
      <c r="K28" s="13">
        <v>7</v>
      </c>
      <c r="L28" s="18" t="str">
        <f>IF(B28=0," ",VLOOKUP($B28,[1]Женщины!$B$1:$H$65536,7,FALSE))</f>
        <v>самостоятельно</v>
      </c>
    </row>
    <row r="29" spans="1:12" x14ac:dyDescent="0.25">
      <c r="A29" s="25">
        <v>16</v>
      </c>
      <c r="B29" s="17">
        <v>232</v>
      </c>
      <c r="C29" s="18" t="str">
        <f>IF(B29=0," ",VLOOKUP(B29,[1]Женщины!B$1:H$65536,2,FALSE))</f>
        <v>Дахина Яна</v>
      </c>
      <c r="D29" s="19" t="str">
        <f>IF(B29=0," ",VLOOKUP($B29,[1]Женщины!$B$1:$H$65536,3,FALSE))</f>
        <v>18.07.2000</v>
      </c>
      <c r="E29" s="20" t="str">
        <f>IF(B29=0," ",IF(VLOOKUP($B29,[1]Женщины!$B$1:$H$65536,4,FALSE)=0," ",VLOOKUP($B29,[1]Женщины!$B$1:$H$65536,4,FALSE)))</f>
        <v>1р</v>
      </c>
      <c r="F29" s="18" t="str">
        <f>IF(B29=0," ",VLOOKUP($B29,[1]Женщины!$B$1:$H$65536,5,FALSE))</f>
        <v>Архангельская</v>
      </c>
      <c r="G29" s="24" t="str">
        <f>IF(B29=0," ",VLOOKUP($B29,[1]Женщины!$B$1:$H$65536,6,FALSE))</f>
        <v>Архангельск, МБОУ ДОД "ДЮСШ-1"</v>
      </c>
      <c r="H29" s="21">
        <v>9.722222222222223E-5</v>
      </c>
      <c r="I29" s="21"/>
      <c r="J29" s="13" t="str">
        <f>IF(H29=0," ",IF(H29&lt;=[1]Разряды!$D$30,[1]Разряды!$D$3,IF(H29&lt;=[1]Разряды!$E$30,[1]Разряды!$E$3,IF(H29&lt;=[1]Разряды!$F$30,[1]Разряды!$F$3,IF(H29&lt;=[1]Разряды!$G$30,[1]Разряды!$G$3,IF(H29&lt;=[1]Разряды!$H$30,[1]Разряды!$H$3,IF(H29&lt;=[1]Разряды!$I$30,[1]Разряды!$I$3,IF(H29&lt;=[1]Разряды!$J$30,[1]Разряды!$J$3,"б/р"))))))))</f>
        <v>2р</v>
      </c>
      <c r="K29" s="12" t="s">
        <v>20</v>
      </c>
      <c r="L29" s="18" t="str">
        <f>IF(B29=0," ",VLOOKUP($B29,[1]Женщины!$B$1:$H$65536,7,FALSE))</f>
        <v>Брюхова О.Б.</v>
      </c>
    </row>
    <row r="30" spans="1:12" x14ac:dyDescent="0.25">
      <c r="A30" s="25">
        <v>17</v>
      </c>
      <c r="B30" s="17">
        <v>166</v>
      </c>
      <c r="C30" s="18" t="str">
        <f>IF(B30=0," ",VLOOKUP(B30,[1]Женщины!B$1:H$65536,2,FALSE))</f>
        <v>Карпова Владислава</v>
      </c>
      <c r="D30" s="19" t="str">
        <f>IF(B30=0," ",VLOOKUP($B30,[1]Женщины!$B$1:$H$65536,3,FALSE))</f>
        <v>2000</v>
      </c>
      <c r="E30" s="20" t="str">
        <f>IF(B30=0," ",IF(VLOOKUP($B30,[1]Женщины!$B$1:$H$65536,4,FALSE)=0," ",VLOOKUP($B30,[1]Женщины!$B$1:$H$65536,4,FALSE)))</f>
        <v>1р</v>
      </c>
      <c r="F30" s="18" t="str">
        <f>IF(B30=0," ",VLOOKUP($B30,[1]Женщины!$B$1:$H$65536,5,FALSE))</f>
        <v>Р-ка Коми</v>
      </c>
      <c r="G30" s="82" t="str">
        <f>IF(B30=0," ",VLOOKUP($B30,[1]Женщины!$B$1:$H$65536,6,FALSE))</f>
        <v>Сыктывкар, КДЮСШ-1</v>
      </c>
      <c r="H30" s="21">
        <v>9.745370370370371E-5</v>
      </c>
      <c r="I30" s="21"/>
      <c r="J30" s="13" t="str">
        <f>IF(H30=0," ",IF(H30&lt;=[1]Разряды!$D$30,[1]Разряды!$D$3,IF(H30&lt;=[1]Разряды!$E$30,[1]Разряды!$E$3,IF(H30&lt;=[1]Разряды!$F$30,[1]Разряды!$F$3,IF(H30&lt;=[1]Разряды!$G$30,[1]Разряды!$G$3,IF(H30&lt;=[1]Разряды!$H$30,[1]Разряды!$H$3,IF(H30&lt;=[1]Разряды!$I$30,[1]Разряды!$I$3,IF(H30&lt;=[1]Разряды!$J$30,[1]Разряды!$J$3,"б/р"))))))))</f>
        <v>2р</v>
      </c>
      <c r="K30" s="13">
        <v>6</v>
      </c>
      <c r="L30" s="18" t="str">
        <f>IF(B30=0," ",VLOOKUP($B30,[1]Женщины!$B$1:$H$65536,7,FALSE))</f>
        <v>Панюкова М.А.</v>
      </c>
    </row>
    <row r="31" spans="1:12" x14ac:dyDescent="0.25">
      <c r="A31" s="25">
        <v>18</v>
      </c>
      <c r="B31" s="17">
        <v>361</v>
      </c>
      <c r="C31" s="18" t="str">
        <f>IF(B31=0," ",VLOOKUP(B31,[1]Женщины!B$1:H$65536,2,FALSE))</f>
        <v>Овсянникова Анастасия</v>
      </c>
      <c r="D31" s="19" t="str">
        <f>IF(B31=0," ",VLOOKUP($B31,[1]Женщины!$B$1:$H$65536,3,FALSE))</f>
        <v>17.01.1999</v>
      </c>
      <c r="E31" s="20" t="str">
        <f>IF(B31=0," ",IF(VLOOKUP($B31,[1]Женщины!$B$1:$H$65536,4,FALSE)=0," ",VLOOKUP($B31,[1]Женщины!$B$1:$H$65536,4,FALSE)))</f>
        <v>1р</v>
      </c>
      <c r="F31" s="18" t="str">
        <f>IF(B31=0," ",VLOOKUP($B31,[1]Женщины!$B$1:$H$65536,5,FALSE))</f>
        <v>Вологодская</v>
      </c>
      <c r="G31" s="18" t="str">
        <f>IF(B31=0," ",VLOOKUP($B31,[1]Женщины!$B$1:$H$65536,6,FALSE))</f>
        <v>Череповец, ДЮСШ-2</v>
      </c>
      <c r="H31" s="26">
        <v>9.7800925925925917E-5</v>
      </c>
      <c r="I31" s="26"/>
      <c r="J31" s="13" t="str">
        <f>IF(H31=0," ",IF(H31&lt;=[1]Разряды!$D$30,[1]Разряды!$D$3,IF(H31&lt;=[1]Разряды!$E$30,[1]Разряды!$E$3,IF(H31&lt;=[1]Разряды!$F$30,[1]Разряды!$F$3,IF(H31&lt;=[1]Разряды!$G$30,[1]Разряды!$G$3,IF(H31&lt;=[1]Разряды!$H$30,[1]Разряды!$H$3,IF(H31&lt;=[1]Разряды!$I$30,[1]Разряды!$I$3,IF(H31&lt;=[1]Разряды!$J$30,[1]Разряды!$J$3,"б/р"))))))))</f>
        <v>2р</v>
      </c>
      <c r="K31" s="13">
        <v>5</v>
      </c>
      <c r="L31" s="18" t="str">
        <f>IF(B31=0," ",VLOOKUP($B31,[1]Женщины!$B$1:$H$65536,7,FALSE))</f>
        <v>Купцова Е.А.</v>
      </c>
    </row>
    <row r="32" spans="1:12" x14ac:dyDescent="0.25">
      <c r="A32" s="25">
        <v>19</v>
      </c>
      <c r="B32" s="17">
        <v>595</v>
      </c>
      <c r="C32" s="18" t="str">
        <f>IF(B32=0," ",VLOOKUP(B32,[1]Женщины!B$1:H$65536,2,FALSE))</f>
        <v>Панова Юлия</v>
      </c>
      <c r="D32" s="19" t="str">
        <f>IF(B32=0," ",VLOOKUP($B32,[1]Женщины!$B$1:$H$65536,3,FALSE))</f>
        <v>22.06.1999</v>
      </c>
      <c r="E32" s="20" t="str">
        <f>IF(B32=0," ",IF(VLOOKUP($B32,[1]Женщины!$B$1:$H$65536,4,FALSE)=0," ",VLOOKUP($B32,[1]Женщины!$B$1:$H$65536,4,FALSE)))</f>
        <v>2р</v>
      </c>
      <c r="F32" s="18" t="str">
        <f>IF(B32=0," ",VLOOKUP($B32,[1]Женщины!$B$1:$H$65536,5,FALSE))</f>
        <v>Костромская</v>
      </c>
      <c r="G32" s="18" t="str">
        <f>IF(B32=0," ",VLOOKUP($B32,[1]Женщины!$B$1:$H$65536,6,FALSE))</f>
        <v>Шарья, СДЮСШОР</v>
      </c>
      <c r="H32" s="21">
        <v>9.7916666666666671E-5</v>
      </c>
      <c r="I32" s="21"/>
      <c r="J32" s="13" t="str">
        <f>IF(H32=0," ",IF(H32&lt;=[1]Разряды!$D$30,[1]Разряды!$D$3,IF(H32&lt;=[1]Разряды!$E$30,[1]Разряды!$E$3,IF(H32&lt;=[1]Разряды!$F$30,[1]Разряды!$F$3,IF(H32&lt;=[1]Разряды!$G$30,[1]Разряды!$G$3,IF(H32&lt;=[1]Разряды!$H$30,[1]Разряды!$H$3,IF(H32&lt;=[1]Разряды!$I$30,[1]Разряды!$I$3,IF(H32&lt;=[1]Разряды!$J$30,[1]Разряды!$J$3,"б/р"))))))))</f>
        <v>2р</v>
      </c>
      <c r="K32" s="12" t="s">
        <v>20</v>
      </c>
      <c r="L32" s="18" t="str">
        <f>IF(B32=0," ",VLOOKUP($B32,[1]Женщины!$B$1:$H$65536,7,FALSE))</f>
        <v>Шалагинов А.Л.</v>
      </c>
    </row>
    <row r="33" spans="1:12" x14ac:dyDescent="0.25">
      <c r="A33" s="25">
        <v>20</v>
      </c>
      <c r="B33" s="17">
        <v>62</v>
      </c>
      <c r="C33" s="18" t="str">
        <f>IF(B33=0," ",VLOOKUP(B33,[1]Женщины!B$1:H$65536,2,FALSE))</f>
        <v>Андреева Анастасия</v>
      </c>
      <c r="D33" s="19" t="str">
        <f>IF(B33=0," ",VLOOKUP($B33,[1]Женщины!$B$1:$H$65536,3,FALSE))</f>
        <v>21.01.1998</v>
      </c>
      <c r="E33" s="20" t="str">
        <f>IF(B33=0," ",IF(VLOOKUP($B33,[1]Женщины!$B$1:$H$65536,4,FALSE)=0," ",VLOOKUP($B33,[1]Женщины!$B$1:$H$65536,4,FALSE)))</f>
        <v>1р</v>
      </c>
      <c r="F33" s="18" t="str">
        <f>IF(B33=0," ",VLOOKUP($B33,[1]Женщины!$B$1:$H$65536,5,FALSE))</f>
        <v>Ярославская</v>
      </c>
      <c r="G33" s="18" t="str">
        <f>IF(B33=0," ",VLOOKUP($B33,[1]Женщины!$B$1:$H$65536,6,FALSE))</f>
        <v>Ярославль, СДЮСШОР-19</v>
      </c>
      <c r="H33" s="21">
        <v>9.8148148148148151E-5</v>
      </c>
      <c r="I33" s="22"/>
      <c r="J33" s="13" t="str">
        <f>IF(H33=0," ",IF(H33&lt;=[1]Разряды!$D$30,[1]Разряды!$D$3,IF(H33&lt;=[1]Разряды!$E$30,[1]Разряды!$E$3,IF(H33&lt;=[1]Разряды!$F$30,[1]Разряды!$F$3,IF(H33&lt;=[1]Разряды!$G$30,[1]Разряды!$G$3,IF(H33&lt;=[1]Разряды!$H$30,[1]Разряды!$H$3,IF(H33&lt;=[1]Разряды!$I$30,[1]Разряды!$I$3,IF(H33&lt;=[1]Разряды!$J$30,[1]Разряды!$J$3,"б/р"))))))))</f>
        <v>2р</v>
      </c>
      <c r="K33" s="12" t="s">
        <v>20</v>
      </c>
      <c r="L33" s="18" t="str">
        <f>IF(B33=0," ",VLOOKUP($B33,[1]Женщины!$B$1:$H$65536,7,FALSE))</f>
        <v>Круговой К.Н.</v>
      </c>
    </row>
    <row r="34" spans="1:12" x14ac:dyDescent="0.25">
      <c r="A34" s="25">
        <v>21</v>
      </c>
      <c r="B34" s="17">
        <v>217</v>
      </c>
      <c r="C34" s="18" t="str">
        <f>IF(B34=0," ",VLOOKUP(B34,[1]Женщины!B$1:H$65536,2,FALSE))</f>
        <v>Фирсова Екатерина</v>
      </c>
      <c r="D34" s="19" t="str">
        <f>IF(B34=0," ",VLOOKUP($B34,[1]Женщины!$B$1:$H$65536,3,FALSE))</f>
        <v>2000</v>
      </c>
      <c r="E34" s="20" t="str">
        <f>IF(B34=0," ",IF(VLOOKUP($B34,[1]Женщины!$B$1:$H$65536,4,FALSE)=0," ",VLOOKUP($B34,[1]Женщины!$B$1:$H$65536,4,FALSE)))</f>
        <v>1р</v>
      </c>
      <c r="F34" s="18" t="str">
        <f>IF(B34=0," ",VLOOKUP($B34,[1]Женщины!$B$1:$H$65536,5,FALSE))</f>
        <v>Мурманская</v>
      </c>
      <c r="G34" s="18" t="str">
        <f>IF(B34=0," ",VLOOKUP($B34,[1]Женщины!$B$1:$H$65536,6,FALSE))</f>
        <v>Мурманск, СДЮСШОР-4</v>
      </c>
      <c r="H34" s="21">
        <v>9.8726851851851851E-5</v>
      </c>
      <c r="I34" s="22"/>
      <c r="J34" s="13" t="str">
        <f>IF(H34=0," ",IF(H34&lt;=[1]Разряды!$D$30,[1]Разряды!$D$3,IF(H34&lt;=[1]Разряды!$E$30,[1]Разряды!$E$3,IF(H34&lt;=[1]Разряды!$F$30,[1]Разряды!$F$3,IF(H34&lt;=[1]Разряды!$G$30,[1]Разряды!$G$3,IF(H34&lt;=[1]Разряды!$H$30,[1]Разряды!$H$3,IF(H34&lt;=[1]Разряды!$I$30,[1]Разряды!$I$3,IF(H34&lt;=[1]Разряды!$J$30,[1]Разряды!$J$3,"б/р"))))))))</f>
        <v>2р</v>
      </c>
      <c r="K34" s="12">
        <v>4</v>
      </c>
      <c r="L34" s="18" t="str">
        <f>IF(B34=0," ",VLOOKUP($B34,[1]Женщины!$B$1:$H$65536,7,FALSE))</f>
        <v>Кацан Т.Н.</v>
      </c>
    </row>
    <row r="35" spans="1:12" x14ac:dyDescent="0.25">
      <c r="A35" s="25">
        <v>22</v>
      </c>
      <c r="B35" s="17">
        <v>506</v>
      </c>
      <c r="C35" s="18" t="str">
        <f>IF(B35=0," ",VLOOKUP(B35,[1]Женщины!B$1:H$65536,2,FALSE))</f>
        <v>Морозова Евгения</v>
      </c>
      <c r="D35" s="19" t="str">
        <f>IF(B35=0," ",VLOOKUP($B35,[1]Женщины!$B$1:$H$65536,3,FALSE))</f>
        <v>1998</v>
      </c>
      <c r="E35" s="20" t="str">
        <f>IF(B35=0," ",IF(VLOOKUP($B35,[1]Женщины!$B$1:$H$65536,4,FALSE)=0," ",VLOOKUP($B35,[1]Женщины!$B$1:$H$65536,4,FALSE)))</f>
        <v>1р</v>
      </c>
      <c r="F35" s="18" t="str">
        <f>IF(B35=0," ",VLOOKUP($B35,[1]Женщины!$B$1:$H$65536,5,FALSE))</f>
        <v>Псковская</v>
      </c>
      <c r="G35" s="18" t="str">
        <f>IF(B35=0," ",VLOOKUP($B35,[1]Женщины!$B$1:$H$65536,6,FALSE))</f>
        <v>Великие Луки, ДЮСШ "Старт"</v>
      </c>
      <c r="H35" s="21">
        <v>9.8842592592592577E-5</v>
      </c>
      <c r="I35" s="22"/>
      <c r="J35" s="13" t="str">
        <f>IF(H35=0," ",IF(H35&lt;=[1]Разряды!$D$30,[1]Разряды!$D$3,IF(H35&lt;=[1]Разряды!$E$30,[1]Разряды!$E$3,IF(H35&lt;=[1]Разряды!$F$30,[1]Разряды!$F$3,IF(H35&lt;=[1]Разряды!$G$30,[1]Разряды!$G$3,IF(H35&lt;=[1]Разряды!$H$30,[1]Разряды!$H$3,IF(H35&lt;=[1]Разряды!$I$30,[1]Разряды!$I$3,IF(H35&lt;=[1]Разряды!$J$30,[1]Разряды!$J$3,"б/р"))))))))</f>
        <v>2р</v>
      </c>
      <c r="K35" s="13">
        <v>3</v>
      </c>
      <c r="L35" s="18" t="str">
        <f>IF(B35=0," ",VLOOKUP($B35,[1]Женщины!$B$1:$H$65536,7,FALSE))</f>
        <v>Смирнов А.А.</v>
      </c>
    </row>
    <row r="36" spans="1:12" x14ac:dyDescent="0.25">
      <c r="A36" s="25">
        <v>23</v>
      </c>
      <c r="B36" s="56">
        <v>192</v>
      </c>
      <c r="C36" s="18" t="str">
        <f>IF(B36=0," ",VLOOKUP(B36,[1]Женщины!B$1:H$65536,2,FALSE))</f>
        <v>Кузьмина Анастасия</v>
      </c>
      <c r="D36" s="19" t="str">
        <f>IF(B36=0," ",VLOOKUP($B36,[1]Женщины!$B$1:$H$65536,3,FALSE))</f>
        <v>2000</v>
      </c>
      <c r="E36" s="20" t="str">
        <f>IF(B36=0," ",IF(VLOOKUP($B36,[1]Женщины!$B$1:$H$65536,4,FALSE)=0," ",VLOOKUP($B36,[1]Женщины!$B$1:$H$65536,4,FALSE)))</f>
        <v>2р</v>
      </c>
      <c r="F36" s="18" t="str">
        <f>IF(B36=0," ",VLOOKUP($B36,[1]Женщины!$B$1:$H$65536,5,FALSE))</f>
        <v>Архангельская</v>
      </c>
      <c r="G36" s="18" t="str">
        <f>IF(B36=0," ",VLOOKUP($B36,[1]Женщины!$B$1:$H$65536,6,FALSE))</f>
        <v>Коряжма, ДЮСШ</v>
      </c>
      <c r="H36" s="21">
        <v>9.9074074074074071E-5</v>
      </c>
      <c r="I36" s="22"/>
      <c r="J36" s="13" t="str">
        <f>IF(H36=0," ",IF(H36&lt;=[1]Разряды!$D$30,[1]Разряды!$D$3,IF(H36&lt;=[1]Разряды!$E$30,[1]Разряды!$E$3,IF(H36&lt;=[1]Разряды!$F$30,[1]Разряды!$F$3,IF(H36&lt;=[1]Разряды!$G$30,[1]Разряды!$G$3,IF(H36&lt;=[1]Разряды!$H$30,[1]Разряды!$H$3,IF(H36&lt;=[1]Разряды!$I$30,[1]Разряды!$I$3,IF(H36&lt;=[1]Разряды!$J$30,[1]Разряды!$J$3,"б/р"))))))))</f>
        <v>2р</v>
      </c>
      <c r="K36" s="12" t="s">
        <v>20</v>
      </c>
      <c r="L36" s="18" t="str">
        <f>IF(B36=0," ",VLOOKUP($B36,[1]Женщины!$B$1:$H$65536,7,FALSE))</f>
        <v>Казанцев Л.А.</v>
      </c>
    </row>
    <row r="37" spans="1:12" x14ac:dyDescent="0.25">
      <c r="A37" s="25">
        <v>24</v>
      </c>
      <c r="B37" s="56">
        <v>479</v>
      </c>
      <c r="C37" s="18" t="str">
        <f>IF(B37=0," ",VLOOKUP(B37,[1]Женщины!B$1:H$65536,2,FALSE))</f>
        <v>Коленченко Карина</v>
      </c>
      <c r="D37" s="19" t="str">
        <f>IF(B37=0," ",VLOOKUP($B37,[1]Женщины!$B$1:$H$65536,3,FALSE))</f>
        <v>1998</v>
      </c>
      <c r="E37" s="20" t="str">
        <f>IF(B37=0," ",IF(VLOOKUP($B37,[1]Женщины!$B$1:$H$65536,4,FALSE)=0," ",VLOOKUP($B37,[1]Женщины!$B$1:$H$65536,4,FALSE)))</f>
        <v>2р</v>
      </c>
      <c r="F37" s="18" t="str">
        <f>IF(B37=0," ",VLOOKUP($B37,[1]Женщины!$B$1:$H$65536,5,FALSE))</f>
        <v>Вологодская</v>
      </c>
      <c r="G37" s="18" t="str">
        <f>IF(B37=0," ",VLOOKUP($B37,[1]Женщины!$B$1:$H$65536,6,FALSE))</f>
        <v>Череповец, ДЮСШ-2</v>
      </c>
      <c r="H37" s="21">
        <v>9.9884259259259265E-5</v>
      </c>
      <c r="I37" s="21"/>
      <c r="J37" s="13" t="str">
        <f>IF(H37=0," ",IF(H37&lt;=[1]Разряды!$D$30,[1]Разряды!$D$3,IF(H37&lt;=[1]Разряды!$E$30,[1]Разряды!$E$3,IF(H37&lt;=[1]Разряды!$F$30,[1]Разряды!$F$3,IF(H37&lt;=[1]Разряды!$G$30,[1]Разряды!$G$3,IF(H37&lt;=[1]Разряды!$H$30,[1]Разряды!$H$3,IF(H37&lt;=[1]Разряды!$I$30,[1]Разряды!$I$3,IF(H37&lt;=[1]Разряды!$J$30,[1]Разряды!$J$3,"б/р"))))))))</f>
        <v>2р</v>
      </c>
      <c r="K37" s="12" t="s">
        <v>20</v>
      </c>
      <c r="L37" s="18" t="str">
        <f>IF(B37=0," ",VLOOKUP($B37,[1]Женщины!$B$1:$H$65536,7,FALSE))</f>
        <v>Купцова Е.А.</v>
      </c>
    </row>
    <row r="38" spans="1:12" x14ac:dyDescent="0.25">
      <c r="A38" s="25">
        <v>25</v>
      </c>
      <c r="B38" s="56">
        <v>281</v>
      </c>
      <c r="C38" s="18" t="str">
        <f>IF(B38=0," ",VLOOKUP(B38,[1]Женщины!B$1:H$65536,2,FALSE))</f>
        <v>Чмутова Екатерина</v>
      </c>
      <c r="D38" s="19" t="str">
        <f>IF(B38=0," ",VLOOKUP($B38,[1]Женщины!$B$1:$H$65536,3,FALSE))</f>
        <v>17.08.1999</v>
      </c>
      <c r="E38" s="20" t="str">
        <f>IF(B38=0," ",IF(VLOOKUP($B38,[1]Женщины!$B$1:$H$65536,4,FALSE)=0," ",VLOOKUP($B38,[1]Женщины!$B$1:$H$65536,4,FALSE)))</f>
        <v>КМС</v>
      </c>
      <c r="F38" s="18" t="str">
        <f>IF(B38=0," ",VLOOKUP($B38,[1]Женщины!$B$1:$H$65536,5,FALSE))</f>
        <v>Ленинградская</v>
      </c>
      <c r="G38" s="18" t="str">
        <f>IF(B38=0," ",VLOOKUP($B38,[1]Женщины!$B$1:$H$65536,6,FALSE))</f>
        <v>Тосно, ДЮСШ-1</v>
      </c>
      <c r="H38" s="21">
        <v>1E-4</v>
      </c>
      <c r="I38" s="21"/>
      <c r="J38" s="13" t="str">
        <f>IF(H38=0," ",IF(H38&lt;=[1]Разряды!$D$30,[1]Разряды!$D$3,IF(H38&lt;=[1]Разряды!$E$30,[1]Разряды!$E$3,IF(H38&lt;=[1]Разряды!$F$30,[1]Разряды!$F$3,IF(H38&lt;=[1]Разряды!$G$30,[1]Разряды!$G$3,IF(H38&lt;=[1]Разряды!$H$30,[1]Разряды!$H$3,IF(H38&lt;=[1]Разряды!$I$30,[1]Разряды!$I$3,IF(H38&lt;=[1]Разряды!$J$30,[1]Разряды!$J$3,"б/р"))))))))</f>
        <v>2р</v>
      </c>
      <c r="K38" s="12" t="s">
        <v>20</v>
      </c>
      <c r="L38" s="18" t="str">
        <f>IF(B38=0," ",VLOOKUP($B38,[1]Женщины!$B$1:$H$65536,7,FALSE))</f>
        <v>Иванов О.П.</v>
      </c>
    </row>
    <row r="39" spans="1:12" x14ac:dyDescent="0.25">
      <c r="A39" s="25">
        <v>26</v>
      </c>
      <c r="B39" s="17">
        <v>216</v>
      </c>
      <c r="C39" s="18" t="str">
        <f>IF(B39=0," ",VLOOKUP(B39,[1]Женщины!B$1:H$65536,2,FALSE))</f>
        <v>Шпилевая Варвара</v>
      </c>
      <c r="D39" s="19" t="str">
        <f>IF(B39=0," ",VLOOKUP($B39,[1]Женщины!$B$1:$H$65536,3,FALSE))</f>
        <v>1999</v>
      </c>
      <c r="E39" s="20" t="str">
        <f>IF(B39=0," ",IF(VLOOKUP($B39,[1]Женщины!$B$1:$H$65536,4,FALSE)=0," ",VLOOKUP($B39,[1]Женщины!$B$1:$H$65536,4,FALSE)))</f>
        <v>1р</v>
      </c>
      <c r="F39" s="18" t="str">
        <f>IF(B39=0," ",VLOOKUP($B39,[1]Женщины!$B$1:$H$65536,5,FALSE))</f>
        <v>Мурманская</v>
      </c>
      <c r="G39" s="18" t="str">
        <f>IF(B39=0," ",VLOOKUP($B39,[1]Женщины!$B$1:$H$65536,6,FALSE))</f>
        <v xml:space="preserve">Мурманск, СДЮСШОР-4 </v>
      </c>
      <c r="H39" s="21">
        <v>1.0034722222222221E-4</v>
      </c>
      <c r="I39" s="21"/>
      <c r="J39" s="13" t="str">
        <f>IF(H39=0," ",IF(H39&lt;=[1]Разряды!$D$30,[1]Разряды!$D$3,IF(H39&lt;=[1]Разряды!$E$30,[1]Разряды!$E$3,IF(H39&lt;=[1]Разряды!$F$30,[1]Разряды!$F$3,IF(H39&lt;=[1]Разряды!$G$30,[1]Разряды!$G$3,IF(H39&lt;=[1]Разряды!$H$30,[1]Разряды!$H$3,IF(H39&lt;=[1]Разряды!$I$30,[1]Разряды!$I$3,IF(H39&lt;=[1]Разряды!$J$30,[1]Разряды!$J$3,"б/р"))))))))</f>
        <v>3р</v>
      </c>
      <c r="K39" s="12" t="s">
        <v>20</v>
      </c>
      <c r="L39" s="18" t="str">
        <f>IF(B39=0," ",VLOOKUP($B39,[1]Женщины!$B$1:$H$65536,7,FALSE))</f>
        <v>Шаверина Е.Н.</v>
      </c>
    </row>
    <row r="40" spans="1:12" x14ac:dyDescent="0.25">
      <c r="A40" s="25">
        <v>27</v>
      </c>
      <c r="B40" s="17">
        <v>483</v>
      </c>
      <c r="C40" s="18" t="str">
        <f>IF(B40=0," ",VLOOKUP(B40,[1]Женщины!B$1:H$65536,2,FALSE))</f>
        <v>Ровкина Вероника</v>
      </c>
      <c r="D40" s="19" t="str">
        <f>IF(B40=0," ",VLOOKUP($B40,[1]Женщины!$B$1:$H$65536,3,FALSE))</f>
        <v>30.08.1999</v>
      </c>
      <c r="E40" s="20" t="str">
        <f>IF(B40=0," ",IF(VLOOKUP($B40,[1]Женщины!$B$1:$H$65536,4,FALSE)=0," ",VLOOKUP($B40,[1]Женщины!$B$1:$H$65536,4,FALSE)))</f>
        <v>2р</v>
      </c>
      <c r="F40" s="18" t="str">
        <f>IF(B40=0," ",VLOOKUP($B40,[1]Женщины!$B$1:$H$65536,5,FALSE))</f>
        <v>Вологодская</v>
      </c>
      <c r="G40" s="18" t="str">
        <f>IF(B40=0," ",VLOOKUP($B40,[1]Женщины!$B$1:$H$65536,6,FALSE))</f>
        <v>Череповец, ДЮСШ-2</v>
      </c>
      <c r="H40" s="21">
        <v>1.0069444444444443E-4</v>
      </c>
      <c r="I40" s="21"/>
      <c r="J40" s="13" t="str">
        <f>IF(H40=0," ",IF(H40&lt;=[1]Разряды!$D$30,[1]Разряды!$D$3,IF(H40&lt;=[1]Разряды!$E$30,[1]Разряды!$E$3,IF(H40&lt;=[1]Разряды!$F$30,[1]Разряды!$F$3,IF(H40&lt;=[1]Разряды!$G$30,[1]Разряды!$G$3,IF(H40&lt;=[1]Разряды!$H$30,[1]Разряды!$H$3,IF(H40&lt;=[1]Разряды!$I$30,[1]Разряды!$I$3,IF(H40&lt;=[1]Разряды!$J$30,[1]Разряды!$J$3,"б/р"))))))))</f>
        <v>3р</v>
      </c>
      <c r="K40" s="13">
        <v>2</v>
      </c>
      <c r="L40" s="18" t="str">
        <f>IF(B40=0," ",VLOOKUP($B40,[1]Женщины!$B$1:$H$65536,7,FALSE))</f>
        <v>Боголюбов В.Л.</v>
      </c>
    </row>
    <row r="41" spans="1:12" x14ac:dyDescent="0.25">
      <c r="A41" s="25">
        <v>28</v>
      </c>
      <c r="B41" s="17">
        <v>132</v>
      </c>
      <c r="C41" s="18" t="str">
        <f>IF(B41=0," ",VLOOKUP(B41,[1]Женщины!B$1:H$65536,2,FALSE))</f>
        <v>Верещагина Маргарита</v>
      </c>
      <c r="D41" s="19" t="str">
        <f>IF(B41=0," ",VLOOKUP($B41,[1]Женщины!$B$1:$H$65536,3,FALSE))</f>
        <v>24.07.1998</v>
      </c>
      <c r="E41" s="20" t="str">
        <f>IF(B41=0," ",IF(VLOOKUP($B41,[1]Женщины!$B$1:$H$65536,4,FALSE)=0," ",VLOOKUP($B41,[1]Женщины!$B$1:$H$65536,4,FALSE)))</f>
        <v>2р</v>
      </c>
      <c r="F41" s="18" t="str">
        <f>IF(B41=0," ",VLOOKUP($B41,[1]Женщины!$B$1:$H$65536,5,FALSE))</f>
        <v>Вологодская</v>
      </c>
      <c r="G41" s="18" t="str">
        <f>IF(B41=0," ",VLOOKUP($B41,[1]Женщины!$B$1:$H$65536,6,FALSE))</f>
        <v>Вологда, ДЮСШ "Спартак"</v>
      </c>
      <c r="H41" s="21">
        <v>1.0138888888888889E-4</v>
      </c>
      <c r="I41" s="22"/>
      <c r="J41" s="13" t="str">
        <f>IF(H41=0," ",IF(H41&lt;=[1]Разряды!$D$30,[1]Разряды!$D$3,IF(H41&lt;=[1]Разряды!$E$30,[1]Разряды!$E$3,IF(H41&lt;=[1]Разряды!$F$30,[1]Разряды!$F$3,IF(H41&lt;=[1]Разряды!$G$30,[1]Разряды!$G$3,IF(H41&lt;=[1]Разряды!$H$30,[1]Разряды!$H$3,IF(H41&lt;=[1]Разряды!$I$30,[1]Разряды!$I$3,IF(H41&lt;=[1]Разряды!$J$30,[1]Разряды!$J$3,"б/р"))))))))</f>
        <v>3р</v>
      </c>
      <c r="K41" s="12" t="s">
        <v>20</v>
      </c>
      <c r="L41" s="18" t="str">
        <f>IF(B41=0," ",VLOOKUP($B41,[1]Женщины!$B$1:$H$65536,7,FALSE))</f>
        <v>Волков В.Н.</v>
      </c>
    </row>
    <row r="42" spans="1:12" x14ac:dyDescent="0.25">
      <c r="A42" s="25">
        <v>29</v>
      </c>
      <c r="B42" s="17">
        <v>564</v>
      </c>
      <c r="C42" s="18" t="str">
        <f>IF(B42=0," ",VLOOKUP(B42,[1]Женщины!B$1:H$65536,2,FALSE))</f>
        <v>Андреева Ксения</v>
      </c>
      <c r="D42" s="19" t="str">
        <f>IF(B42=0," ",VLOOKUP($B42,[1]Женщины!$B$1:$H$65536,3,FALSE))</f>
        <v>06.05.1998</v>
      </c>
      <c r="E42" s="20" t="str">
        <f>IF(B42=0," ",IF(VLOOKUP($B42,[1]Женщины!$B$1:$H$65536,4,FALSE)=0," ",VLOOKUP($B42,[1]Женщины!$B$1:$H$65536,4,FALSE)))</f>
        <v>2р</v>
      </c>
      <c r="F42" s="18" t="str">
        <f>IF(B42=0," ",VLOOKUP($B42,[1]Женщины!$B$1:$H$65536,5,FALSE))</f>
        <v>Ярославская</v>
      </c>
      <c r="G42" s="18" t="str">
        <f>IF(B42=0," ",VLOOKUP($B42,[1]Женщины!$B$1:$H$65536,6,FALSE))</f>
        <v>Переславль, ДЮСШ</v>
      </c>
      <c r="H42" s="21">
        <v>1.0138888888888889E-4</v>
      </c>
      <c r="I42" s="21"/>
      <c r="J42" s="13" t="str">
        <f>IF(H42=0," ",IF(H42&lt;=[1]Разряды!$D$30,[1]Разряды!$D$3,IF(H42&lt;=[1]Разряды!$E$30,[1]Разряды!$E$3,IF(H42&lt;=[1]Разряды!$F$30,[1]Разряды!$F$3,IF(H42&lt;=[1]Разряды!$G$30,[1]Разряды!$G$3,IF(H42&lt;=[1]Разряды!$H$30,[1]Разряды!$H$3,IF(H42&lt;=[1]Разряды!$I$30,[1]Разряды!$I$3,IF(H42&lt;=[1]Разряды!$J$30,[1]Разряды!$J$3,"б/р"))))))))</f>
        <v>3р</v>
      </c>
      <c r="K42" s="12" t="s">
        <v>20</v>
      </c>
      <c r="L42" s="18" t="str">
        <f>IF(B42=0," ",VLOOKUP($B42,[1]Женщины!$B$1:$H$65536,7,FALSE))</f>
        <v>Литвинова М.Ф.</v>
      </c>
    </row>
    <row r="43" spans="1:12" x14ac:dyDescent="0.25">
      <c r="A43" s="25">
        <v>30</v>
      </c>
      <c r="B43" s="17">
        <v>163</v>
      </c>
      <c r="C43" s="18" t="str">
        <f>IF(B43=0," ",VLOOKUP(B43,[1]Женщины!B$1:H$65536,2,FALSE))</f>
        <v>Филимонова Анастасия</v>
      </c>
      <c r="D43" s="19" t="str">
        <f>IF(B43=0," ",VLOOKUP($B43,[1]Женщины!$B$1:$H$65536,3,FALSE))</f>
        <v>01.05.2000</v>
      </c>
      <c r="E43" s="20" t="str">
        <f>IF(B43=0," ",IF(VLOOKUP($B43,[1]Женщины!$B$1:$H$65536,4,FALSE)=0," ",VLOOKUP($B43,[1]Женщины!$B$1:$H$65536,4,FALSE)))</f>
        <v>2р</v>
      </c>
      <c r="F43" s="18" t="str">
        <f>IF(B43=0," ",VLOOKUP($B43,[1]Женщины!$B$1:$H$65536,5,FALSE))</f>
        <v>Ярославская</v>
      </c>
      <c r="G43" s="18" t="str">
        <f>IF(B43=0," ",VLOOKUP($B43,[1]Женщины!$B$1:$H$65536,6,FALSE))</f>
        <v>Рыбинск, СДЮСШОР-2</v>
      </c>
      <c r="H43" s="21">
        <v>1.0150462962962963E-4</v>
      </c>
      <c r="I43" s="21"/>
      <c r="J43" s="13" t="str">
        <f>IF(H43=0," ",IF(H43&lt;=[1]Разряды!$D$30,[1]Разряды!$D$3,IF(H43&lt;=[1]Разряды!$E$30,[1]Разряды!$E$3,IF(H43&lt;=[1]Разряды!$F$30,[1]Разряды!$F$3,IF(H43&lt;=[1]Разряды!$G$30,[1]Разряды!$G$3,IF(H43&lt;=[1]Разряды!$H$30,[1]Разряды!$H$3,IF(H43&lt;=[1]Разряды!$I$30,[1]Разряды!$I$3,IF(H43&lt;=[1]Разряды!$J$30,[1]Разряды!$J$3,"б/р"))))))))</f>
        <v>3р</v>
      </c>
      <c r="K43" s="12" t="s">
        <v>20</v>
      </c>
      <c r="L43" s="18" t="str">
        <f>IF(B43=0," ",VLOOKUP($B43,[1]Женщины!$B$1:$H$65536,7,FALSE))</f>
        <v>Филимонова О.А.</v>
      </c>
    </row>
    <row r="44" spans="1:12" ht="15.75" customHeight="1" x14ac:dyDescent="0.25">
      <c r="A44" s="25">
        <v>31</v>
      </c>
      <c r="B44" s="17">
        <v>112</v>
      </c>
      <c r="C44" s="18" t="str">
        <f>IF(B44=0," ",VLOOKUP(B44,[1]Женщины!B$1:H$65536,2,FALSE))</f>
        <v>Крулицкая Александра</v>
      </c>
      <c r="D44" s="19" t="str">
        <f>IF(B44=0," ",VLOOKUP($B44,[1]Женщины!$B$1:$H$65536,3,FALSE))</f>
        <v>06.06.2000</v>
      </c>
      <c r="E44" s="20" t="str">
        <f>IF(B44=0," ",IF(VLOOKUP($B44,[1]Женщины!$B$1:$H$65536,4,FALSE)=0," ",VLOOKUP($B44,[1]Женщины!$B$1:$H$65536,4,FALSE)))</f>
        <v>1р</v>
      </c>
      <c r="F44" s="18" t="str">
        <f>IF(B44=0," ",VLOOKUP($B44,[1]Женщины!$B$1:$H$65536,5,FALSE))</f>
        <v>Ярославская</v>
      </c>
      <c r="G44" s="18" t="str">
        <f>IF(B44=0," ",VLOOKUP($B44,[1]Женщины!$B$1:$H$65536,6,FALSE))</f>
        <v>Рыбинск, СДЮСШОР-2</v>
      </c>
      <c r="H44" s="21">
        <v>1.0208333333333333E-4</v>
      </c>
      <c r="I44" s="21"/>
      <c r="J44" s="13" t="str">
        <f>IF(H44=0," ",IF(H44&lt;=[1]Разряды!$D$30,[1]Разряды!$D$3,IF(H44&lt;=[1]Разряды!$E$30,[1]Разряды!$E$3,IF(H44&lt;=[1]Разряды!$F$30,[1]Разряды!$F$3,IF(H44&lt;=[1]Разряды!$G$30,[1]Разряды!$G$3,IF(H44&lt;=[1]Разряды!$H$30,[1]Разряды!$H$3,IF(H44&lt;=[1]Разряды!$I$30,[1]Разряды!$I$3,IF(H44&lt;=[1]Разряды!$J$30,[1]Разряды!$J$3,"б/р"))))))))</f>
        <v>3р</v>
      </c>
      <c r="K44" s="12" t="s">
        <v>20</v>
      </c>
      <c r="L44" s="18" t="str">
        <f>IF(B44=0," ",VLOOKUP($B44,[1]Женщины!$B$1:$H$65536,7,FALSE))</f>
        <v>Пивентьев С.А.</v>
      </c>
    </row>
    <row r="45" spans="1:12" ht="15" customHeight="1" x14ac:dyDescent="0.25">
      <c r="A45" s="25">
        <v>32</v>
      </c>
      <c r="B45" s="17">
        <v>160</v>
      </c>
      <c r="C45" s="18" t="str">
        <f>IF(B45=0," ",VLOOKUP(B45,[1]Женщины!B$1:H$65536,2,FALSE))</f>
        <v>Сударева Анна</v>
      </c>
      <c r="D45" s="19" t="str">
        <f>IF(B45=0," ",VLOOKUP($B45,[1]Женщины!$B$1:$H$65536,3,FALSE))</f>
        <v>30.10.1999</v>
      </c>
      <c r="E45" s="20" t="str">
        <f>IF(B45=0," ",IF(VLOOKUP($B45,[1]Женщины!$B$1:$H$65536,4,FALSE)=0," ",VLOOKUP($B45,[1]Женщины!$B$1:$H$65536,4,FALSE)))</f>
        <v>2р</v>
      </c>
      <c r="F45" s="18" t="str">
        <f>IF(B45=0," ",VLOOKUP($B45,[1]Женщины!$B$1:$H$65536,5,FALSE))</f>
        <v>Ярославская</v>
      </c>
      <c r="G45" s="18" t="str">
        <f>IF(B45=0," ",VLOOKUP($B45,[1]Женщины!$B$1:$H$65536,6,FALSE))</f>
        <v>Переславль, ДЮСШ</v>
      </c>
      <c r="H45" s="21">
        <v>1.0277777777777779E-4</v>
      </c>
      <c r="I45" s="21"/>
      <c r="J45" s="13" t="str">
        <f>IF(H45=0," ",IF(H45&lt;=[1]Разряды!$D$30,[1]Разряды!$D$3,IF(H45&lt;=[1]Разряды!$E$30,[1]Разряды!$E$3,IF(H45&lt;=[1]Разряды!$F$30,[1]Разряды!$F$3,IF(H45&lt;=[1]Разряды!$G$30,[1]Разряды!$G$3,IF(H45&lt;=[1]Разряды!$H$30,[1]Разряды!$H$3,IF(H45&lt;=[1]Разряды!$I$30,[1]Разряды!$I$3,IF(H45&lt;=[1]Разряды!$J$30,[1]Разряды!$J$3,"б/р"))))))))</f>
        <v>3р</v>
      </c>
      <c r="K45" s="12" t="s">
        <v>20</v>
      </c>
      <c r="L45" s="18" t="str">
        <f>IF(B45=0," ",VLOOKUP($B45,[1]Женщины!$B$1:$H$65536,7,FALSE))</f>
        <v>Цветкова Н.В.</v>
      </c>
    </row>
    <row r="46" spans="1:12" x14ac:dyDescent="0.25">
      <c r="A46" s="25">
        <v>33</v>
      </c>
      <c r="B46" s="56">
        <v>77</v>
      </c>
      <c r="C46" s="18" t="str">
        <f>IF(B46=0," ",VLOOKUP(B46,[1]Женщины!B$1:H$65536,2,FALSE))</f>
        <v>Денисова Анастасия</v>
      </c>
      <c r="D46" s="19" t="str">
        <f>IF(B46=0," ",VLOOKUP($B46,[1]Женщины!$B$1:$H$65536,3,FALSE))</f>
        <v>1999</v>
      </c>
      <c r="E46" s="20" t="str">
        <f>IF(B46=0," ",IF(VLOOKUP($B46,[1]Женщины!$B$1:$H$65536,4,FALSE)=0," ",VLOOKUP($B46,[1]Женщины!$B$1:$H$65536,4,FALSE)))</f>
        <v>3р</v>
      </c>
      <c r="F46" s="18" t="str">
        <f>IF(B46=0," ",VLOOKUP($B46,[1]Женщины!$B$1:$H$65536,5,FALSE))</f>
        <v>Ярославская</v>
      </c>
      <c r="G46" s="18" t="str">
        <f>IF(B46=0," ",VLOOKUP($B46,[1]Женщины!$B$1:$H$65536,6,FALSE))</f>
        <v>Рыбинск, СДЮСШОР-2</v>
      </c>
      <c r="H46" s="21">
        <v>1.0393518518518519E-4</v>
      </c>
      <c r="I46" s="21"/>
      <c r="J46" s="13" t="str">
        <f>IF(H46=0," ",IF(H46&lt;=[1]Разряды!$D$30,[1]Разряды!$D$3,IF(H46&lt;=[1]Разряды!$E$30,[1]Разряды!$E$3,IF(H46&lt;=[1]Разряды!$F$30,[1]Разряды!$F$3,IF(H46&lt;=[1]Разряды!$G$30,[1]Разряды!$G$3,IF(H46&lt;=[1]Разряды!$H$30,[1]Разряды!$H$3,IF(H46&lt;=[1]Разряды!$I$30,[1]Разряды!$I$3,IF(H46&lt;=[1]Разряды!$J$30,[1]Разряды!$J$3,"б/р"))))))))</f>
        <v>3р</v>
      </c>
      <c r="K46" s="12" t="s">
        <v>20</v>
      </c>
      <c r="L46" s="18" t="str">
        <f>IF(B46=0," ",VLOOKUP($B46,[1]Женщины!$B$1:$H$65536,7,FALSE))</f>
        <v>Иванова И.М., Соколова Н.М.</v>
      </c>
    </row>
    <row r="47" spans="1:12" x14ac:dyDescent="0.25">
      <c r="A47" s="25">
        <v>34</v>
      </c>
      <c r="B47" s="56">
        <v>839</v>
      </c>
      <c r="C47" s="18" t="str">
        <f>IF(B47=0," ",VLOOKUP(B47,[1]Женщины!B$1:H$65536,2,FALSE))</f>
        <v>Фурмавнина Виктория</v>
      </c>
      <c r="D47" s="19" t="str">
        <f>IF(B47=0," ",VLOOKUP($B47,[1]Женщины!$B$1:$H$65536,3,FALSE))</f>
        <v>19.02.1998</v>
      </c>
      <c r="E47" s="20" t="str">
        <f>IF(B47=0," ",IF(VLOOKUP($B47,[1]Женщины!$B$1:$H$65536,4,FALSE)=0," ",VLOOKUP($B47,[1]Женщины!$B$1:$H$65536,4,FALSE)))</f>
        <v>2р</v>
      </c>
      <c r="F47" s="18" t="str">
        <f>IF(B47=0," ",VLOOKUP($B47,[1]Женщины!$B$1:$H$65536,5,FALSE))</f>
        <v>Ярославская</v>
      </c>
      <c r="G47" s="24" t="str">
        <f>IF(B47=0," ",VLOOKUP($B47,[1]Женщины!$B$1:$H$65536,6,FALSE))</f>
        <v>Ярославль, ГОБУ ЯО СДЮСШОР</v>
      </c>
      <c r="H47" s="26">
        <v>1.0833333333333333E-4</v>
      </c>
      <c r="I47" s="27"/>
      <c r="J47" s="13" t="str">
        <f>IF(H47=0," ",IF(H47&lt;=[1]Разряды!$D$30,[1]Разряды!$D$3,IF(H47&lt;=[1]Разряды!$E$30,[1]Разряды!$E$3,IF(H47&lt;=[1]Разряды!$F$30,[1]Разряды!$F$3,IF(H47&lt;=[1]Разряды!$G$30,[1]Разряды!$G$3,IF(H47&lt;=[1]Разряды!$H$30,[1]Разряды!$H$3,IF(H47&lt;=[1]Разряды!$I$30,[1]Разряды!$I$3,IF(H47&lt;=[1]Разряды!$J$30,[1]Разряды!$J$3,"б/р"))))))))</f>
        <v>1юр</v>
      </c>
      <c r="K47" s="12" t="s">
        <v>20</v>
      </c>
      <c r="L47" s="18" t="str">
        <f>IF(B47=0," ",VLOOKUP($B47,[1]Женщины!$B$1:$H$65536,7,FALSE))</f>
        <v>Лыкова О.В.</v>
      </c>
    </row>
    <row r="48" spans="1:12" x14ac:dyDescent="0.25">
      <c r="A48" s="25">
        <v>35</v>
      </c>
      <c r="B48" s="56">
        <v>90</v>
      </c>
      <c r="C48" s="18" t="str">
        <f>IF(B48=0," ",VLOOKUP(B48,[1]Женщины!B$1:H$65536,2,FALSE))</f>
        <v>Шевченко Мария</v>
      </c>
      <c r="D48" s="19" t="str">
        <f>IF(B48=0," ",VLOOKUP($B48,[1]Женщины!$B$1:$H$65536,3,FALSE))</f>
        <v>19.11.1999</v>
      </c>
      <c r="E48" s="20" t="str">
        <f>IF(B48=0," ",IF(VLOOKUP($B48,[1]Женщины!$B$1:$H$65536,4,FALSE)=0," ",VLOOKUP($B48,[1]Женщины!$B$1:$H$65536,4,FALSE)))</f>
        <v>3р</v>
      </c>
      <c r="F48" s="18" t="str">
        <f>IF(B48=0," ",VLOOKUP($B48,[1]Женщины!$B$1:$H$65536,5,FALSE))</f>
        <v>Ярославская</v>
      </c>
      <c r="G48" s="18" t="str">
        <f>IF(B48=0," ",VLOOKUP($B48,[1]Женщины!$B$1:$H$65536,6,FALSE))</f>
        <v>Рыбинск, СДЮСШОР-2</v>
      </c>
      <c r="H48" s="21">
        <v>1.1157407407407409E-4</v>
      </c>
      <c r="I48" s="21"/>
      <c r="J48" s="13" t="str">
        <f>IF(H48=0," ",IF(H48&lt;=[1]Разряды!$D$30,[1]Разряды!$D$3,IF(H48&lt;=[1]Разряды!$E$30,[1]Разряды!$E$3,IF(H48&lt;=[1]Разряды!$F$30,[1]Разряды!$F$3,IF(H48&lt;=[1]Разряды!$G$30,[1]Разряды!$G$3,IF(H48&lt;=[1]Разряды!$H$30,[1]Разряды!$H$3,IF(H48&lt;=[1]Разряды!$I$30,[1]Разряды!$I$3,IF(H48&lt;=[1]Разряды!$J$30,[1]Разряды!$J$3,"б/р"))))))))</f>
        <v>1юр</v>
      </c>
      <c r="K48" s="12" t="s">
        <v>20</v>
      </c>
      <c r="L48" s="18" t="str">
        <f>IF(B48=0," ",VLOOKUP($B48,[1]Женщины!$B$1:$H$65536,7,FALSE))</f>
        <v>Коротков М.Э.</v>
      </c>
    </row>
    <row r="49" spans="1:12" x14ac:dyDescent="0.25">
      <c r="A49" s="25"/>
      <c r="B49" s="56">
        <v>80</v>
      </c>
      <c r="C49" s="18" t="str">
        <f>IF(B49=0," ",VLOOKUP(B49,[1]Женщины!B$1:H$65536,2,FALSE))</f>
        <v>Лебедева Алена</v>
      </c>
      <c r="D49" s="19" t="str">
        <f>IF(B49=0," ",VLOOKUP($B49,[1]Женщины!$B$1:$H$65536,3,FALSE))</f>
        <v>29.07.1998</v>
      </c>
      <c r="E49" s="20" t="str">
        <f>IF(B49=0," ",IF(VLOOKUP($B49,[1]Женщины!$B$1:$H$65536,4,FALSE)=0," ",VLOOKUP($B49,[1]Женщины!$B$1:$H$65536,4,FALSE)))</f>
        <v>2р</v>
      </c>
      <c r="F49" s="18" t="str">
        <f>IF(B49=0," ",VLOOKUP($B49,[1]Женщины!$B$1:$H$65536,5,FALSE))</f>
        <v>Ярославская</v>
      </c>
      <c r="G49" s="18" t="str">
        <f>IF(B49=0," ",VLOOKUP($B49,[1]Женщины!$B$1:$H$65536,6,FALSE))</f>
        <v>Рыбинск, СДЮСШОР-2</v>
      </c>
      <c r="H49" s="387" t="s">
        <v>108</v>
      </c>
      <c r="I49" s="22"/>
      <c r="J49" s="13"/>
      <c r="K49" s="12"/>
      <c r="L49" s="18" t="str">
        <f>IF(B49=0," ",VLOOKUP($B49,[1]Женщины!$B$1:$H$65536,7,FALSE))</f>
        <v>Мицик Ю.И., Палкина Н.И.</v>
      </c>
    </row>
    <row r="50" spans="1:12" x14ac:dyDescent="0.25">
      <c r="A50" s="25"/>
      <c r="B50" s="56"/>
      <c r="C50" s="18"/>
      <c r="D50" s="19"/>
      <c r="E50" s="20"/>
      <c r="F50" s="18"/>
      <c r="G50" s="18"/>
      <c r="H50" s="387"/>
      <c r="I50" s="22"/>
      <c r="J50" s="13"/>
      <c r="K50" s="12"/>
      <c r="L50" s="18"/>
    </row>
    <row r="51" spans="1:12" x14ac:dyDescent="0.25">
      <c r="A51" s="25"/>
      <c r="B51" s="17"/>
      <c r="C51" s="18"/>
      <c r="D51" s="36"/>
      <c r="E51" s="20"/>
      <c r="F51" s="18"/>
      <c r="G51" s="18"/>
      <c r="H51" s="26"/>
      <c r="I51" s="283" t="s">
        <v>5</v>
      </c>
      <c r="J51" s="283"/>
      <c r="K51" s="267"/>
      <c r="L51" s="6" t="s">
        <v>109</v>
      </c>
    </row>
    <row r="52" spans="1:12" x14ac:dyDescent="0.25">
      <c r="A52" s="12"/>
      <c r="B52" s="12"/>
      <c r="C52" s="12"/>
      <c r="D52" s="13"/>
      <c r="E52" s="12"/>
      <c r="F52" s="284" t="s">
        <v>110</v>
      </c>
      <c r="G52" s="284"/>
      <c r="H52" s="28"/>
      <c r="I52" s="283" t="s">
        <v>6</v>
      </c>
      <c r="J52" s="283"/>
      <c r="K52" s="267"/>
      <c r="L52" s="37" t="s">
        <v>111</v>
      </c>
    </row>
    <row r="53" spans="1:12" x14ac:dyDescent="0.25">
      <c r="A53" s="16">
        <v>1</v>
      </c>
      <c r="B53" s="17">
        <v>103</v>
      </c>
      <c r="C53" s="18" t="str">
        <f>IF(B53=0," ",VLOOKUP(B53,[1]Женщины!B$1:H$65536,2,FALSE))</f>
        <v>Дмитриева Алина</v>
      </c>
      <c r="D53" s="19" t="str">
        <f>IF(B53=0," ",VLOOKUP($B53,[1]Женщины!$B$1:$H$65536,3,FALSE))</f>
        <v>20.12.1996</v>
      </c>
      <c r="E53" s="20" t="str">
        <f>IF(B53=0," ",IF(VLOOKUP($B53,[1]Женщины!$B$1:$H$65536,4,FALSE)=0," ",VLOOKUP($B53,[1]Женщины!$B$1:$H$65536,4,FALSE)))</f>
        <v>КМС</v>
      </c>
      <c r="F53" s="18" t="str">
        <f>IF(B53=0," ",VLOOKUP($B53,[1]Женщины!$B$1:$H$65536,5,FALSE))</f>
        <v>Ярославская</v>
      </c>
      <c r="G53" s="18" t="str">
        <f>IF(B53=0," ",VLOOKUP($B53,[1]Женщины!$B$1:$H$65536,6,FALSE))</f>
        <v>Рыбинск, СДЮСШОР-2</v>
      </c>
      <c r="H53" s="38">
        <v>8.9699074074074087E-5</v>
      </c>
      <c r="I53" s="51">
        <v>9.0393518518518527E-5</v>
      </c>
      <c r="J53" s="13" t="str">
        <f>IF(H53=0," ",IF(H53&lt;=[1]Разряды!$D$30,[1]Разряды!$D$3,IF(H53&lt;=[1]Разряды!$E$30,[1]Разряды!$E$3,IF(H53&lt;=[1]Разряды!$F$30,[1]Разряды!$F$3,IF(H53&lt;=[1]Разряды!$G$30,[1]Разряды!$G$3,IF(H53&lt;=[1]Разряды!$H$30,[1]Разряды!$H$3,IF(H53&lt;=[1]Разряды!$I$30,[1]Разряды!$I$3,IF(H53&lt;=[1]Разряды!$J$30,[1]Разряды!$J$3,"б/р"))))))))</f>
        <v>кмс</v>
      </c>
      <c r="K53" s="12">
        <v>20</v>
      </c>
      <c r="L53" s="18" t="str">
        <f>IF(B53=0," ",VLOOKUP($B53,[1]Женщины!$B$1:$H$65536,7,FALSE))</f>
        <v xml:space="preserve">Кузнецова А.Л. </v>
      </c>
    </row>
    <row r="54" spans="1:12" x14ac:dyDescent="0.25">
      <c r="A54" s="16">
        <v>2</v>
      </c>
      <c r="B54" s="17">
        <v>68</v>
      </c>
      <c r="C54" s="18" t="str">
        <f>IF(B54=0," ",VLOOKUP(B54,[1]Женщины!B$1:H$65536,2,FALSE))</f>
        <v>Иванова Елизавета</v>
      </c>
      <c r="D54" s="19" t="str">
        <f>IF(B54=0," ",VLOOKUP($B54,[1]Женщины!$B$1:$H$65536,3,FALSE))</f>
        <v>22.05.1997</v>
      </c>
      <c r="E54" s="20" t="str">
        <f>IF(B54=0," ",IF(VLOOKUP($B54,[1]Женщины!$B$1:$H$65536,4,FALSE)=0," ",VLOOKUP($B54,[1]Женщины!$B$1:$H$65536,4,FALSE)))</f>
        <v>КМС</v>
      </c>
      <c r="F54" s="18" t="str">
        <f>IF(B54=0," ",VLOOKUP($B54,[1]Женщины!$B$1:$H$65536,5,FALSE))</f>
        <v>Ярославская</v>
      </c>
      <c r="G54" s="18" t="str">
        <f>IF(B54=0," ",VLOOKUP($B54,[1]Женщины!$B$1:$H$65536,6,FALSE))</f>
        <v>Рыбинск, СДЮСШОР-2</v>
      </c>
      <c r="H54" s="21">
        <v>9.1550925925925928E-5</v>
      </c>
      <c r="I54" s="22">
        <v>9.1435185185185188E-5</v>
      </c>
      <c r="J54" s="13" t="str">
        <f>IF(H54=0," ",IF(H54&lt;=[1]Разряды!$D$30,[1]Разряды!$D$3,IF(H54&lt;=[1]Разряды!$E$30,[1]Разряды!$E$3,IF(H54&lt;=[1]Разряды!$F$30,[1]Разряды!$F$3,IF(H54&lt;=[1]Разряды!$G$30,[1]Разряды!$G$3,IF(H54&lt;=[1]Разряды!$H$30,[1]Разряды!$H$3,IF(H54&lt;=[1]Разряды!$I$30,[1]Разряды!$I$3,IF(H54&lt;=[1]Разряды!$J$30,[1]Разряды!$J$3,"б/р"))))))))</f>
        <v>1р</v>
      </c>
      <c r="K54" s="13">
        <v>17</v>
      </c>
      <c r="L54" s="18" t="str">
        <f>IF(B54=0," ",VLOOKUP($B54,[1]Женщины!$B$1:$H$65536,7,FALSE))</f>
        <v>Сергеева Е.В.</v>
      </c>
    </row>
    <row r="55" spans="1:12" x14ac:dyDescent="0.25">
      <c r="A55" s="16">
        <v>3</v>
      </c>
      <c r="B55" s="46">
        <v>243</v>
      </c>
      <c r="C55" s="18" t="str">
        <f>IF(B55=0," ",VLOOKUP(B55,[1]Женщины!B$1:H$65536,2,FALSE))</f>
        <v>Васильева Алина</v>
      </c>
      <c r="D55" s="19" t="str">
        <f>IF(B55=0," ",VLOOKUP($B55,[1]Женщины!$B$1:$H$65536,3,FALSE))</f>
        <v>01.08.1997</v>
      </c>
      <c r="E55" s="20" t="str">
        <f>IF(B55=0," ",IF(VLOOKUP($B55,[1]Женщины!$B$1:$H$65536,4,FALSE)=0," ",VLOOKUP($B55,[1]Женщины!$B$1:$H$65536,4,FALSE)))</f>
        <v>КМС</v>
      </c>
      <c r="F55" s="18" t="str">
        <f>IF(B55=0," ",VLOOKUP($B55,[1]Женщины!$B$1:$H$65536,5,FALSE))</f>
        <v>Калининградская</v>
      </c>
      <c r="G55" s="18" t="str">
        <f>IF(B55=0," ",VLOOKUP($B55,[1]Женщины!$B$1:$H$65536,6,FALSE))</f>
        <v>Калининград, СДЮСШОР-4</v>
      </c>
      <c r="H55" s="28">
        <v>9.2592592592592588E-5</v>
      </c>
      <c r="I55" s="22">
        <v>9.2361111111111108E-5</v>
      </c>
      <c r="J55" s="13" t="str">
        <f>IF(H55=0," ",IF(H55&lt;=[1]Разряды!$D$30,[1]Разряды!$D$3,IF(H55&lt;=[1]Разряды!$E$30,[1]Разряды!$E$3,IF(H55&lt;=[1]Разряды!$F$30,[1]Разряды!$F$3,IF(H55&lt;=[1]Разряды!$G$30,[1]Разряды!$G$3,IF(H55&lt;=[1]Разряды!$H$30,[1]Разряды!$H$3,IF(H55&lt;=[1]Разряды!$I$30,[1]Разряды!$I$3,IF(H55&lt;=[1]Разряды!$J$30,[1]Разряды!$J$3,"б/р"))))))))</f>
        <v>1р</v>
      </c>
      <c r="K55" s="13">
        <v>15</v>
      </c>
      <c r="L55" s="18" t="str">
        <f>IF(B55=0," ",VLOOKUP($B55,[1]Женщины!$B$1:$H$65536,7,FALSE))</f>
        <v>Степочкина Е.К., Тимофеева Л.А.</v>
      </c>
    </row>
    <row r="56" spans="1:12" ht="22.5" x14ac:dyDescent="0.25">
      <c r="A56" s="25">
        <v>4</v>
      </c>
      <c r="B56" s="46">
        <v>212</v>
      </c>
      <c r="C56" s="40" t="str">
        <f>IF(B56=0," ",VLOOKUP(B56,[1]Женщины!B$1:H$65536,2,FALSE))</f>
        <v>Багрова Анна</v>
      </c>
      <c r="D56" s="41" t="str">
        <f>IF(B56=0," ",VLOOKUP($B56,[1]Женщины!$B$1:$H$65536,3,FALSE))</f>
        <v>02.07.1997</v>
      </c>
      <c r="E56" s="42" t="str">
        <f>IF(B56=0," ",IF(VLOOKUP($B56,[1]Женщины!$B$1:$H$65536,4,FALSE)=0," ",VLOOKUP($B56,[1]Женщины!$B$1:$H$65536,4,FALSE)))</f>
        <v>1р</v>
      </c>
      <c r="F56" s="40" t="str">
        <f>IF(B56=0," ",VLOOKUP($B56,[1]Женщины!$B$1:$H$65536,5,FALSE))</f>
        <v>Мурманская</v>
      </c>
      <c r="G56" s="43" t="str">
        <f>IF(B56=0," ",VLOOKUP($B56,[1]Женщины!$B$1:$H$65536,6,FALSE))</f>
        <v>Североморск-Мурманск, СДЮСШОР-4, Динамо</v>
      </c>
      <c r="H56" s="47">
        <v>9.5023148148148156E-5</v>
      </c>
      <c r="I56" s="22">
        <v>9.4097222222222236E-5</v>
      </c>
      <c r="J56" s="44" t="str">
        <f>IF(H56=0," ",IF(H56&lt;=[1]Разряды!$D$30,[1]Разряды!$D$3,IF(H56&lt;=[1]Разряды!$E$30,[1]Разряды!$E$3,IF(H56&lt;=[1]Разряды!$F$30,[1]Разряды!$F$3,IF(H56&lt;=[1]Разряды!$G$30,[1]Разряды!$G$3,IF(H56&lt;=[1]Разряды!$H$30,[1]Разряды!$H$3,IF(H56&lt;=[1]Разряды!$I$30,[1]Разряды!$I$3,IF(H56&lt;=[1]Разряды!$J$30,[1]Разряды!$J$3,"б/р"))))))))</f>
        <v>1р</v>
      </c>
      <c r="K56" s="44">
        <v>14</v>
      </c>
      <c r="L56" s="40" t="str">
        <f>IF(B56=0," ",VLOOKUP($B56,[1]Женщины!$B$1:$H$65536,7,FALSE))</f>
        <v>Агупова О.Б., Фарутин Н.В.</v>
      </c>
    </row>
    <row r="57" spans="1:12" x14ac:dyDescent="0.25">
      <c r="A57" s="25">
        <v>5</v>
      </c>
      <c r="B57" s="17">
        <v>300</v>
      </c>
      <c r="C57" s="18" t="str">
        <f>IF(B57=0," ",VLOOKUP(B57,[1]Женщины!B$1:H$65536,2,FALSE))</f>
        <v>Ваганенкова Вера</v>
      </c>
      <c r="D57" s="19" t="str">
        <f>IF(B57=0," ",VLOOKUP($B57,[1]Женщины!$B$1:$H$65536,3,FALSE))</f>
        <v>13.08.1997</v>
      </c>
      <c r="E57" s="20" t="str">
        <f>IF(B57=0," ",IF(VLOOKUP($B57,[1]Женщины!$B$1:$H$65536,4,FALSE)=0," ",VLOOKUP($B57,[1]Женщины!$B$1:$H$65536,4,FALSE)))</f>
        <v>1р</v>
      </c>
      <c r="F57" s="18" t="str">
        <f>IF(B57=0," ",VLOOKUP($B57,[1]Женщины!$B$1:$H$65536,5,FALSE))</f>
        <v>Вологодская</v>
      </c>
      <c r="G57" s="18" t="str">
        <f>IF(B57=0," ",VLOOKUP($B57,[1]Женщины!$B$1:$H$65536,6,FALSE))</f>
        <v>Вологда, АУ ФКиС ЦСП</v>
      </c>
      <c r="H57" s="21">
        <v>9.4097222222222236E-5</v>
      </c>
      <c r="I57" s="27">
        <v>9.5023148148148156E-5</v>
      </c>
      <c r="J57" s="13" t="str">
        <f>IF(H57=0," ",IF(H57&lt;=[1]Разряды!$D$30,[1]Разряды!$D$3,IF(H57&lt;=[1]Разряды!$E$30,[1]Разряды!$E$3,IF(H57&lt;=[1]Разряды!$F$30,[1]Разряды!$F$3,IF(H57&lt;=[1]Разряды!$G$30,[1]Разряды!$G$3,IF(H57&lt;=[1]Разряды!$H$30,[1]Разряды!$H$3,IF(H57&lt;=[1]Разряды!$I$30,[1]Разряды!$I$3,IF(H57&lt;=[1]Разряды!$J$30,[1]Разряды!$J$3,"б/р"))))))))</f>
        <v>1р</v>
      </c>
      <c r="K57" s="12">
        <v>13</v>
      </c>
      <c r="L57" s="18" t="str">
        <f>IF(B57=0," ",VLOOKUP($B57,[1]Женщины!$B$1:$H$65536,7,FALSE))</f>
        <v>Столбова О.В.</v>
      </c>
    </row>
    <row r="58" spans="1:12" x14ac:dyDescent="0.25">
      <c r="A58" s="25">
        <v>6</v>
      </c>
      <c r="B58" s="17">
        <v>177</v>
      </c>
      <c r="C58" s="18" t="str">
        <f>IF(B58=0," ",VLOOKUP(B58,[1]Женщины!B$1:H$65536,2,FALSE))</f>
        <v>Васильева Ирина</v>
      </c>
      <c r="D58" s="19" t="str">
        <f>IF(B58=0," ",VLOOKUP($B58,[1]Женщины!$B$1:$H$65536,3,FALSE))</f>
        <v>1996</v>
      </c>
      <c r="E58" s="20" t="str">
        <f>IF(B58=0," ",IF(VLOOKUP($B58,[1]Женщины!$B$1:$H$65536,4,FALSE)=0," ",VLOOKUP($B58,[1]Женщины!$B$1:$H$65536,4,FALSE)))</f>
        <v>1р</v>
      </c>
      <c r="F58" s="18" t="str">
        <f>IF(B58=0," ",VLOOKUP($B58,[1]Женщины!$B$1:$H$65536,5,FALSE))</f>
        <v>Р-ка Коми</v>
      </c>
      <c r="G58" s="24" t="str">
        <f>IF(B58=0," ",VLOOKUP($B58,[1]Женщины!$B$1:$H$65536,6,FALSE))</f>
        <v>Сыктывкар, КДЮСШ-1</v>
      </c>
      <c r="H58" s="26">
        <v>9.8379629629629631E-5</v>
      </c>
      <c r="I58" s="22">
        <v>9.8726851851851851E-5</v>
      </c>
      <c r="J58" s="13" t="str">
        <f>IF(H58=0," ",IF(H58&lt;=[1]Разряды!$D$30,[1]Разряды!$D$3,IF(H58&lt;=[1]Разряды!$E$30,[1]Разряды!$E$3,IF(H58&lt;=[1]Разряды!$F$30,[1]Разряды!$F$3,IF(H58&lt;=[1]Разряды!$G$30,[1]Разряды!$G$3,IF(H58&lt;=[1]Разряды!$H$30,[1]Разряды!$H$3,IF(H58&lt;=[1]Разряды!$I$30,[1]Разряды!$I$3,IF(H58&lt;=[1]Разряды!$J$30,[1]Разряды!$J$3,"б/р"))))))))</f>
        <v>2р</v>
      </c>
      <c r="K58" s="13">
        <v>12</v>
      </c>
      <c r="L58" s="18" t="str">
        <f>IF(B58=0," ",VLOOKUP($B58,[1]Женщины!$B$1:$H$65536,7,FALSE))</f>
        <v>Панюкова М.А.</v>
      </c>
    </row>
    <row r="59" spans="1:12" x14ac:dyDescent="0.25">
      <c r="A59" s="25">
        <v>7</v>
      </c>
      <c r="B59" s="17">
        <v>477</v>
      </c>
      <c r="C59" s="18" t="str">
        <f>IF(B59=0," ",VLOOKUP(B59,[1]Женщины!B$1:H$65536,2,FALSE))</f>
        <v>Степанова Елизавета</v>
      </c>
      <c r="D59" s="19" t="str">
        <f>IF(B59=0," ",VLOOKUP($B59,[1]Женщины!$B$1:$H$65536,3,FALSE))</f>
        <v>1996</v>
      </c>
      <c r="E59" s="20" t="str">
        <f>IF(B59=0," ",IF(VLOOKUP($B59,[1]Женщины!$B$1:$H$65536,4,FALSE)=0," ",VLOOKUP($B59,[1]Женщины!$B$1:$H$65536,4,FALSE)))</f>
        <v>1р</v>
      </c>
      <c r="F59" s="18" t="str">
        <f>IF(B59=0," ",VLOOKUP($B59,[1]Женщины!$B$1:$H$65536,5,FALSE))</f>
        <v>Вологодская</v>
      </c>
      <c r="G59" s="18" t="str">
        <f>IF(B59=0," ",VLOOKUP($B59,[1]Женщины!$B$1:$H$65536,6,FALSE))</f>
        <v>Череповец, ДЮСШ-2</v>
      </c>
      <c r="H59" s="26">
        <v>1.0104166666666669E-4</v>
      </c>
      <c r="I59" s="22"/>
      <c r="J59" s="13" t="str">
        <f>IF(H59=0," ",IF(H59&lt;=[1]Разряды!$D$30,[1]Разряды!$D$3,IF(H59&lt;=[1]Разряды!$E$30,[1]Разряды!$E$3,IF(H59&lt;=[1]Разряды!$F$30,[1]Разряды!$F$3,IF(H59&lt;=[1]Разряды!$G$30,[1]Разряды!$G$3,IF(H59&lt;=[1]Разряды!$H$30,[1]Разряды!$H$3,IF(H59&lt;=[1]Разряды!$I$30,[1]Разряды!$I$3,IF(H59&lt;=[1]Разряды!$J$30,[1]Разряды!$J$3,"б/р"))))))))</f>
        <v>3р</v>
      </c>
      <c r="K59" s="12" t="s">
        <v>112</v>
      </c>
      <c r="L59" s="18" t="str">
        <f>IF(B59=0," ",VLOOKUP($B59,[1]Женщины!$B$1:$H$65536,7,FALSE))</f>
        <v>Купцова Е.А.</v>
      </c>
    </row>
    <row r="60" spans="1:12" x14ac:dyDescent="0.25">
      <c r="A60" s="25">
        <v>8</v>
      </c>
      <c r="B60" s="17">
        <v>29</v>
      </c>
      <c r="C60" s="18" t="str">
        <f>IF(B60=0," ",VLOOKUP(B60,[1]Женщины!B$1:H$65536,2,FALSE))</f>
        <v>Амирова Элина</v>
      </c>
      <c r="D60" s="19" t="str">
        <f>IF(B60=0," ",VLOOKUP($B60,[1]Женщины!$B$1:$H$65536,3,FALSE))</f>
        <v>27.05.1997</v>
      </c>
      <c r="E60" s="20" t="str">
        <f>IF(B60=0," ",IF(VLOOKUP($B60,[1]Женщины!$B$1:$H$65536,4,FALSE)=0," ",VLOOKUP($B60,[1]Женщины!$B$1:$H$65536,4,FALSE)))</f>
        <v>2р</v>
      </c>
      <c r="F60" s="18" t="str">
        <f>IF(B60=0," ",VLOOKUP($B60,[1]Женщины!$B$1:$H$65536,5,FALSE))</f>
        <v>Ярославская</v>
      </c>
      <c r="G60" s="18" t="str">
        <f>IF(B60=0," ",VLOOKUP($B60,[1]Женщины!$B$1:$H$65536,6,FALSE))</f>
        <v>Ярославль, СДЮСШОР-19</v>
      </c>
      <c r="H60" s="26">
        <v>1.0185185185185185E-4</v>
      </c>
      <c r="I60" s="22"/>
      <c r="J60" s="13" t="str">
        <f>IF(H60=0," ",IF(H60&lt;=[1]Разряды!$D$30,[1]Разряды!$D$3,IF(H60&lt;=[1]Разряды!$E$30,[1]Разряды!$E$3,IF(H60&lt;=[1]Разряды!$F$30,[1]Разряды!$F$3,IF(H60&lt;=[1]Разряды!$G$30,[1]Разряды!$G$3,IF(H60&lt;=[1]Разряды!$H$30,[1]Разряды!$H$3,IF(H60&lt;=[1]Разряды!$I$30,[1]Разряды!$I$3,IF(H60&lt;=[1]Разряды!$J$30,[1]Разряды!$J$3,"б/р"))))))))</f>
        <v>3р</v>
      </c>
      <c r="K60" s="12" t="s">
        <v>20</v>
      </c>
      <c r="L60" s="18" t="str">
        <f>IF(B60=0," ",VLOOKUP($B60,[1]Женщины!$B$1:$H$65536,7,FALSE))</f>
        <v>Видманова Ю.В.</v>
      </c>
    </row>
    <row r="61" spans="1:12" x14ac:dyDescent="0.25">
      <c r="A61" s="25"/>
      <c r="B61" s="17"/>
      <c r="C61" s="18"/>
      <c r="D61" s="19"/>
      <c r="E61" s="20"/>
      <c r="F61" s="18"/>
      <c r="G61" s="18"/>
      <c r="H61" s="26"/>
      <c r="I61" s="22"/>
      <c r="J61" s="13"/>
      <c r="K61" s="12"/>
      <c r="L61" s="18"/>
    </row>
    <row r="62" spans="1:12" x14ac:dyDescent="0.25">
      <c r="A62" s="48"/>
      <c r="B62" s="48"/>
      <c r="C62" s="48"/>
      <c r="D62" s="48"/>
      <c r="E62" s="48"/>
      <c r="F62" s="48"/>
      <c r="G62" s="48"/>
      <c r="H62" s="42"/>
      <c r="I62" s="283" t="s">
        <v>5</v>
      </c>
      <c r="J62" s="283"/>
      <c r="K62" s="267"/>
      <c r="L62" s="6" t="s">
        <v>113</v>
      </c>
    </row>
    <row r="63" spans="1:12" x14ac:dyDescent="0.25">
      <c r="A63" s="12"/>
      <c r="B63" s="12"/>
      <c r="C63" s="12"/>
      <c r="D63" s="13"/>
      <c r="E63" s="12"/>
      <c r="F63" s="284" t="s">
        <v>114</v>
      </c>
      <c r="G63" s="284"/>
      <c r="H63" s="50"/>
      <c r="I63" s="283" t="s">
        <v>6</v>
      </c>
      <c r="J63" s="283"/>
      <c r="K63" s="267"/>
      <c r="L63" s="49" t="s">
        <v>115</v>
      </c>
    </row>
    <row r="64" spans="1:12" x14ac:dyDescent="0.25">
      <c r="A64" s="16">
        <v>1</v>
      </c>
      <c r="B64" s="17">
        <v>136</v>
      </c>
      <c r="C64" s="18" t="str">
        <f>IF(B64=0," ",VLOOKUP(B64,[1]Женщины!B$1:H$65536,2,FALSE))</f>
        <v>Некрасова Татьяна</v>
      </c>
      <c r="D64" s="19" t="str">
        <f>IF(B64=0," ",VLOOKUP($B64,[1]Женщины!$B$1:$H$65536,3,FALSE))</f>
        <v>25.04.1994</v>
      </c>
      <c r="E64" s="20" t="str">
        <f>IF(B64=0," ",IF(VLOOKUP($B64,[1]Женщины!$B$1:$H$65536,4,FALSE)=0," ",VLOOKUP($B64,[1]Женщины!$B$1:$H$65536,4,FALSE)))</f>
        <v>КМС</v>
      </c>
      <c r="F64" s="24" t="str">
        <f>IF(B64=0," ",VLOOKUP($B64,[1]Женщины!$B$1:$H$65536,5,FALSE))</f>
        <v>Московская-Ивановская</v>
      </c>
      <c r="G64" s="18" t="str">
        <f>IF(B64=0," ",VLOOKUP($B64,[1]Женщины!$B$1:$H$65536,6,FALSE))</f>
        <v>МО-Иваново, ИГЭУ</v>
      </c>
      <c r="H64" s="21">
        <v>8.900462962962962E-5</v>
      </c>
      <c r="I64" s="39">
        <v>8.8078703703703699E-5</v>
      </c>
      <c r="J64" s="13" t="str">
        <f>IF(H64=0," ",IF(H64&lt;=[1]Разряды!$D$30,[1]Разряды!$D$3,IF(H64&lt;=[1]Разряды!$E$30,[1]Разряды!$E$3,IF(H64&lt;=[1]Разряды!$F$30,[1]Разряды!$F$3,IF(H64&lt;=[1]Разряды!$G$30,[1]Разряды!$G$3,IF(H64&lt;=[1]Разряды!$H$30,[1]Разряды!$H$3,IF(H64&lt;=[1]Разряды!$I$30,[1]Разряды!$I$3,IF(H64&lt;=[1]Разряды!$J$30,[1]Разряды!$J$3,"б/р"))))))))</f>
        <v>кмс</v>
      </c>
      <c r="K64" s="12" t="s">
        <v>20</v>
      </c>
      <c r="L64" s="52" t="str">
        <f>IF(B64=0," ",VLOOKUP($B64,[1]Женщины!$B$1:$H$65536,7,FALSE))</f>
        <v>Магницкий М.В., Иванов Г.Д.</v>
      </c>
    </row>
    <row r="65" spans="1:12" x14ac:dyDescent="0.25">
      <c r="A65" s="16">
        <v>2</v>
      </c>
      <c r="B65" s="17">
        <v>167</v>
      </c>
      <c r="C65" s="18" t="str">
        <f>IF(B65=0," ",VLOOKUP(B65,[1]Женщины!B$1:H$65536,2,FALSE))</f>
        <v>Русинова Екатерина</v>
      </c>
      <c r="D65" s="19" t="str">
        <f>IF(B65=0," ",VLOOKUP($B65,[1]Женщины!$B$1:$H$65536,3,FALSE))</f>
        <v>1993</v>
      </c>
      <c r="E65" s="20" t="str">
        <f>IF(B65=0," ",IF(VLOOKUP($B65,[1]Женщины!$B$1:$H$65536,4,FALSE)=0," ",VLOOKUP($B65,[1]Женщины!$B$1:$H$65536,4,FALSE)))</f>
        <v>КМС</v>
      </c>
      <c r="F65" s="18" t="str">
        <f>IF(B65=0," ",VLOOKUP($B65,[1]Женщины!$B$1:$H$65536,5,FALSE))</f>
        <v>Р-ка Коми</v>
      </c>
      <c r="G65" s="18" t="str">
        <f>IF(B65=0," ",VLOOKUP($B65,[1]Женщины!$B$1:$H$65536,6,FALSE))</f>
        <v>Сыктывкар, КДЮСШ-1</v>
      </c>
      <c r="H65" s="21">
        <v>9.0509259259259254E-5</v>
      </c>
      <c r="I65" s="22">
        <v>8.9930555555555554E-5</v>
      </c>
      <c r="J65" s="13" t="str">
        <f>IF(H65=0," ",IF(H65&lt;=[1]Разряды!$D$30,[1]Разряды!$D$3,IF(H65&lt;=[1]Разряды!$E$30,[1]Разряды!$E$3,IF(H65&lt;=[1]Разряды!$F$30,[1]Разряды!$F$3,IF(H65&lt;=[1]Разряды!$G$30,[1]Разряды!$G$3,IF(H65&lt;=[1]Разряды!$H$30,[1]Разряды!$H$3,IF(H65&lt;=[1]Разряды!$I$30,[1]Разряды!$I$3,IF(H65&lt;=[1]Разряды!$J$30,[1]Разряды!$J$3,"б/р"))))))))</f>
        <v>кмс</v>
      </c>
      <c r="K65" s="13">
        <v>20</v>
      </c>
      <c r="L65" s="24" t="str">
        <f>IF(B65=0," ",VLOOKUP($B65,[1]Женщины!$B$1:$H$65536,7,FALSE))</f>
        <v>Панюкова М.А., Балясников И.Н.</v>
      </c>
    </row>
    <row r="66" spans="1:12" x14ac:dyDescent="0.25">
      <c r="A66" s="16">
        <v>3</v>
      </c>
      <c r="B66" s="17">
        <v>289</v>
      </c>
      <c r="C66" s="18" t="str">
        <f>IF(B66=0," ",VLOOKUP(B66,[1]Женщины!B$1:H$65536,2,FALSE))</f>
        <v>Киселева Валентина</v>
      </c>
      <c r="D66" s="19" t="str">
        <f>IF(B66=0," ",VLOOKUP($B66,[1]Женщины!$B$1:$H$65536,3,FALSE))</f>
        <v>16.07.1995</v>
      </c>
      <c r="E66" s="20" t="str">
        <f>IF(B66=0," ",IF(VLOOKUP($B66,[1]Женщины!$B$1:$H$65536,4,FALSE)=0," ",VLOOKUP($B66,[1]Женщины!$B$1:$H$65536,4,FALSE)))</f>
        <v>КМС</v>
      </c>
      <c r="F66" s="18" t="str">
        <f>IF(B66=0," ",VLOOKUP($B66,[1]Женщины!$B$1:$H$65536,5,FALSE))</f>
        <v>Вологодская</v>
      </c>
      <c r="G66" s="18" t="str">
        <f>IF(B66=0," ",VLOOKUP($B66,[1]Женщины!$B$1:$H$65536,6,FALSE))</f>
        <v>Вологда, АУ ФКиС ЦСП</v>
      </c>
      <c r="H66" s="26">
        <v>9.2129629629629614E-5</v>
      </c>
      <c r="I66" s="27">
        <v>9.2361111111111108E-5</v>
      </c>
      <c r="J66" s="13" t="str">
        <f>IF(H66=0," ",IF(H66&lt;=[1]Разряды!$D$30,[1]Разряды!$D$3,IF(H66&lt;=[1]Разряды!$E$30,[1]Разряды!$E$3,IF(H66&lt;=[1]Разряды!$F$30,[1]Разряды!$F$3,IF(H66&lt;=[1]Разряды!$G$30,[1]Разряды!$G$3,IF(H66&lt;=[1]Разряды!$H$30,[1]Разряды!$H$3,IF(H66&lt;=[1]Разряды!$I$30,[1]Разряды!$I$3,IF(H66&lt;=[1]Разряды!$J$30,[1]Разряды!$J$3,"б/р"))))))))</f>
        <v>1р</v>
      </c>
      <c r="K66" s="13">
        <v>17</v>
      </c>
      <c r="L66" s="18" t="str">
        <f>IF(B66=0," ",VLOOKUP($B66,[1]Женщины!$B$1:$H$65536,7,FALSE))</f>
        <v>Полторацкий С.В.</v>
      </c>
    </row>
    <row r="67" spans="1:12" x14ac:dyDescent="0.25">
      <c r="A67" s="25">
        <v>4</v>
      </c>
      <c r="B67" s="17">
        <v>141</v>
      </c>
      <c r="C67" s="18" t="str">
        <f>IF(B67=0," ",VLOOKUP(B67,[1]Женщины!B$1:H$65536,2,FALSE))</f>
        <v>Землянкина Инна</v>
      </c>
      <c r="D67" s="19" t="str">
        <f>IF(B67=0," ",VLOOKUP($B67,[1]Женщины!$B$1:$H$65536,3,FALSE))</f>
        <v>04.01.1995</v>
      </c>
      <c r="E67" s="20" t="str">
        <f>IF(B67=0," ",IF(VLOOKUP($B67,[1]Женщины!$B$1:$H$65536,4,FALSE)=0," ",VLOOKUP($B67,[1]Женщины!$B$1:$H$65536,4,FALSE)))</f>
        <v>КМС</v>
      </c>
      <c r="F67" s="18" t="str">
        <f>IF(B67=0," ",VLOOKUP($B67,[1]Женщины!$B$1:$H$65536,5,FALSE))</f>
        <v>Ивановская</v>
      </c>
      <c r="G67" s="18" t="str">
        <f>IF(B67=0," ",VLOOKUP($B67,[1]Женщины!$B$1:$H$65536,6,FALSE))</f>
        <v>Иваново, ИГЭУ</v>
      </c>
      <c r="H67" s="21">
        <v>9.1087962962962967E-5</v>
      </c>
      <c r="I67" s="22">
        <v>9.2708333333333328E-5</v>
      </c>
      <c r="J67" s="13" t="str">
        <f>IF(H67=0," ",IF(H67&lt;=[1]Разряды!$D$30,[1]Разряды!$D$3,IF(H67&lt;=[1]Разряды!$E$30,[1]Разряды!$E$3,IF(H67&lt;=[1]Разряды!$F$30,[1]Разряды!$F$3,IF(H67&lt;=[1]Разряды!$G$30,[1]Разряды!$G$3,IF(H67&lt;=[1]Разряды!$H$30,[1]Разряды!$H$3,IF(H67&lt;=[1]Разряды!$I$30,[1]Разряды!$I$3,IF(H67&lt;=[1]Разряды!$J$30,[1]Разряды!$J$3,"б/р"))))))))</f>
        <v>1р</v>
      </c>
      <c r="K67" s="12" t="s">
        <v>20</v>
      </c>
      <c r="L67" s="18" t="str">
        <f>IF(B67=0," ",VLOOKUP($B67,[1]Женщины!$B$1:$H$65536,7,FALSE))</f>
        <v>Торгов Е.Н., Челмодеев С.В.</v>
      </c>
    </row>
    <row r="68" spans="1:12" x14ac:dyDescent="0.25">
      <c r="A68" s="25">
        <v>5</v>
      </c>
      <c r="B68" s="17">
        <v>172</v>
      </c>
      <c r="C68" s="18" t="str">
        <f>IF(B68=0," ",VLOOKUP(B68,[1]Женщины!B$1:H$65536,2,FALSE))</f>
        <v>Деревцова Варвара</v>
      </c>
      <c r="D68" s="19" t="str">
        <f>IF(B68=0," ",VLOOKUP($B68,[1]Женщины!$B$1:$H$65536,3,FALSE))</f>
        <v>1993</v>
      </c>
      <c r="E68" s="20" t="str">
        <f>IF(B68=0," ",IF(VLOOKUP($B68,[1]Женщины!$B$1:$H$65536,4,FALSE)=0," ",VLOOKUP($B68,[1]Женщины!$B$1:$H$65536,4,FALSE)))</f>
        <v>КМС</v>
      </c>
      <c r="F68" s="18" t="str">
        <f>IF(B68=0," ",VLOOKUP($B68,[1]Женщины!$B$1:$H$65536,5,FALSE))</f>
        <v>Р-ка Коми</v>
      </c>
      <c r="G68" s="18" t="str">
        <f>IF(B68=0," ",VLOOKUP($B68,[1]Женщины!$B$1:$H$65536,6,FALSE))</f>
        <v>Сыктывкар, КДЮСШ-1</v>
      </c>
      <c r="H68" s="21">
        <v>9.3055555555555535E-5</v>
      </c>
      <c r="I68" s="27">
        <v>9.3171296296296315E-5</v>
      </c>
      <c r="J68" s="13" t="str">
        <f>IF(H68=0," ",IF(H68&lt;=[1]Разряды!$D$30,[1]Разряды!$D$3,IF(H68&lt;=[1]Разряды!$E$30,[1]Разряды!$E$3,IF(H68&lt;=[1]Разряды!$F$30,[1]Разряды!$F$3,IF(H68&lt;=[1]Разряды!$G$30,[1]Разряды!$G$3,IF(H68&lt;=[1]Разряды!$H$30,[1]Разряды!$H$3,IF(H68&lt;=[1]Разряды!$I$30,[1]Разряды!$I$3,IF(H68&lt;=[1]Разряды!$J$30,[1]Разряды!$J$3,"б/р"))))))))</f>
        <v>1р</v>
      </c>
      <c r="K68" s="13">
        <v>15</v>
      </c>
      <c r="L68" s="18" t="str">
        <f>IF(B68=0," ",VLOOKUP($B68,[1]Женщины!$B$1:$H$65536,7,FALSE))</f>
        <v>Панюкова М.А.</v>
      </c>
    </row>
    <row r="69" spans="1:12" x14ac:dyDescent="0.25">
      <c r="A69" s="25">
        <v>6</v>
      </c>
      <c r="B69" s="17">
        <v>569</v>
      </c>
      <c r="C69" s="53" t="str">
        <f>IF(B69=0," ",VLOOKUP(B69,[1]Женщины!B$1:H$65536,2,FALSE))</f>
        <v>Куклина Алёна</v>
      </c>
      <c r="D69" s="41" t="str">
        <f>IF(B69=0," ",VLOOKUP($B69,[1]Женщины!$B$1:$H$65536,3,FALSE))</f>
        <v>27.04.1993</v>
      </c>
      <c r="E69" s="42" t="str">
        <f>IF(B69=0," ",IF(VLOOKUP($B69,[1]Женщины!$B$1:$H$65536,4,FALSE)=0," ",VLOOKUP($B69,[1]Женщины!$B$1:$H$65536,4,FALSE)))</f>
        <v>1р</v>
      </c>
      <c r="F69" s="53" t="str">
        <f>IF(B69=0," ",VLOOKUP($B69,[1]Женщины!$B$1:$H$65536,5,FALSE))</f>
        <v>Архангельская</v>
      </c>
      <c r="G69" s="389" t="str">
        <f>IF(B69=0," ",VLOOKUP($B69,[1]Женщины!$B$1:$H$65536,6,FALSE))</f>
        <v>Архангельск, ГАУ АО "РЦСП "Поморье"</v>
      </c>
      <c r="H69" s="21">
        <v>9.525462962962965E-5</v>
      </c>
      <c r="I69" s="22">
        <v>9.6412037037037036E-5</v>
      </c>
      <c r="J69" s="13" t="str">
        <f>IF(H69=0," ",IF(H69&lt;=[1]Разряды!$D$30,[1]Разряды!$D$3,IF(H69&lt;=[1]Разряды!$E$30,[1]Разряды!$E$3,IF(H69&lt;=[1]Разряды!$F$30,[1]Разряды!$F$3,IF(H69&lt;=[1]Разряды!$G$30,[1]Разряды!$G$3,IF(H69&lt;=[1]Разряды!$H$30,[1]Разряды!$H$3,IF(H69&lt;=[1]Разряды!$I$30,[1]Разряды!$I$3,IF(H69&lt;=[1]Разряды!$J$30,[1]Разряды!$J$3,"б/р"))))))))</f>
        <v>1р</v>
      </c>
      <c r="K69" s="44">
        <v>14</v>
      </c>
      <c r="L69" s="390" t="str">
        <f>IF(B69=0," ",VLOOKUP($B69,[1]Женщины!$B$1:$H$65536,7,FALSE))</f>
        <v>Лебедев В.Н.</v>
      </c>
    </row>
    <row r="70" spans="1:12" x14ac:dyDescent="0.25">
      <c r="A70" s="25">
        <v>7</v>
      </c>
      <c r="B70" s="391">
        <v>210</v>
      </c>
      <c r="C70" s="18" t="str">
        <f>IF(B70=0," ",VLOOKUP(B70,[1]Женщины!B$1:H$65536,2,FALSE))</f>
        <v>Омелянчук Анастасия</v>
      </c>
      <c r="D70" s="19" t="str">
        <f>IF(B70=0," ",VLOOKUP($B70,[1]Женщины!$B$1:$H$65536,3,FALSE))</f>
        <v>1995</v>
      </c>
      <c r="E70" s="20" t="str">
        <f>IF(B70=0," ",IF(VLOOKUP($B70,[1]Женщины!$B$1:$H$65536,4,FALSE)=0," ",VLOOKUP($B70,[1]Женщины!$B$1:$H$65536,4,FALSE)))</f>
        <v>1р</v>
      </c>
      <c r="F70" s="18" t="str">
        <f>IF(B70=0," ",VLOOKUP($B70,[1]Женщины!$B$1:$H$65536,5,FALSE))</f>
        <v>Мурманская</v>
      </c>
      <c r="G70" s="18" t="str">
        <f>IF(B70=0," ",VLOOKUP($B70,[1]Женщины!$B$1:$H$65536,6,FALSE))</f>
        <v>Мурманск, СДЮСШОР-4</v>
      </c>
      <c r="H70" s="26">
        <v>9.5370370370370376E-5</v>
      </c>
      <c r="I70" s="27"/>
      <c r="J70" s="13" t="str">
        <f>IF(H70=0," ",IF(H70&lt;=[1]Разряды!$D$30,[1]Разряды!$D$3,IF(H70&lt;=[1]Разряды!$E$30,[1]Разряды!$E$3,IF(H70&lt;=[1]Разряды!$F$30,[1]Разряды!$F$3,IF(H70&lt;=[1]Разряды!$G$30,[1]Разряды!$G$3,IF(H70&lt;=[1]Разряды!$H$30,[1]Разряды!$H$3,IF(H70&lt;=[1]Разряды!$I$30,[1]Разряды!$I$3,IF(H70&lt;=[1]Разряды!$J$30,[1]Разряды!$J$3,"б/р"))))))))</f>
        <v>1р</v>
      </c>
      <c r="K70" s="13">
        <v>13</v>
      </c>
      <c r="L70" s="18" t="str">
        <f>IF(B70=0," ",VLOOKUP($B70,[1]Женщины!$B$1:$H$65536,7,FALSE))</f>
        <v>Кацан Т.Н.</v>
      </c>
    </row>
    <row r="71" spans="1:12" x14ac:dyDescent="0.25">
      <c r="A71" s="25">
        <v>8</v>
      </c>
      <c r="B71" s="17">
        <v>476</v>
      </c>
      <c r="C71" s="18" t="str">
        <f>IF(B71=0," ",VLOOKUP(B71,[1]Женщины!B$1:H$65536,2,FALSE))</f>
        <v>Коновалова Александра</v>
      </c>
      <c r="D71" s="19" t="str">
        <f>IF(B71=0," ",VLOOKUP($B71,[1]Женщины!$B$1:$H$65536,3,FALSE))</f>
        <v>1995</v>
      </c>
      <c r="E71" s="20" t="str">
        <f>IF(B71=0," ",IF(VLOOKUP($B71,[1]Женщины!$B$1:$H$65536,4,FALSE)=0," ",VLOOKUP($B71,[1]Женщины!$B$1:$H$65536,4,FALSE)))</f>
        <v>1р</v>
      </c>
      <c r="F71" s="18" t="str">
        <f>IF(B71=0," ",VLOOKUP($B71,[1]Женщины!$B$1:$H$65536,5,FALSE))</f>
        <v>Вологодская</v>
      </c>
      <c r="G71" s="18" t="str">
        <f>IF(B71=0," ",VLOOKUP($B71,[1]Женщины!$B$1:$H$65536,6,FALSE))</f>
        <v>Череповец, ДЮСШ-2</v>
      </c>
      <c r="H71" s="26">
        <v>9.5833333333333309E-5</v>
      </c>
      <c r="I71" s="27"/>
      <c r="J71" s="13" t="str">
        <f>IF(H71=0," ",IF(H71&lt;=[1]Разряды!$D$30,[1]Разряды!$D$3,IF(H71&lt;=[1]Разряды!$E$30,[1]Разряды!$E$3,IF(H71&lt;=[1]Разряды!$F$30,[1]Разряды!$F$3,IF(H71&lt;=[1]Разряды!$G$30,[1]Разряды!$G$3,IF(H71&lt;=[1]Разряды!$H$30,[1]Разряды!$H$3,IF(H71&lt;=[1]Разряды!$I$30,[1]Разряды!$I$3,IF(H71&lt;=[1]Разряды!$J$30,[1]Разряды!$J$3,"б/р"))))))))</f>
        <v>2р</v>
      </c>
      <c r="K71" s="12" t="s">
        <v>20</v>
      </c>
      <c r="L71" s="18" t="str">
        <f>IF(B71=0," ",VLOOKUP($B71,[1]Женщины!$B$1:$H$65536,7,FALSE))</f>
        <v>Купцова Е.А.</v>
      </c>
    </row>
    <row r="72" spans="1:12" x14ac:dyDescent="0.25">
      <c r="A72" s="25"/>
      <c r="B72" s="17">
        <v>291</v>
      </c>
      <c r="C72" s="18" t="str">
        <f>IF(B72=0," ",VLOOKUP(B72,[1]Женщины!B$1:H$65536,2,FALSE))</f>
        <v>Порохня Светлана</v>
      </c>
      <c r="D72" s="19" t="str">
        <f>IF(B72=0," ",VLOOKUP($B72,[1]Женщины!$B$1:$H$65536,3,FALSE))</f>
        <v>27.04.1993</v>
      </c>
      <c r="E72" s="20" t="str">
        <f>IF(B72=0," ",IF(VLOOKUP($B72,[1]Женщины!$B$1:$H$65536,4,FALSE)=0," ",VLOOKUP($B72,[1]Женщины!$B$1:$H$65536,4,FALSE)))</f>
        <v>КМС</v>
      </c>
      <c r="F72" s="18" t="str">
        <f>IF(B72=0," ",VLOOKUP($B72,[1]Женщины!$B$1:$H$65536,5,FALSE))</f>
        <v>Вологодская</v>
      </c>
      <c r="G72" s="18" t="str">
        <f>IF(B72=0," ",VLOOKUP($B72,[1]Женщины!$B$1:$H$65536,6,FALSE))</f>
        <v>Вологда, АУ ФКиС ЦСП</v>
      </c>
      <c r="H72" s="387" t="s">
        <v>108</v>
      </c>
      <c r="I72" s="27"/>
      <c r="J72" s="13"/>
      <c r="K72" s="12" t="s">
        <v>20</v>
      </c>
      <c r="L72" s="18" t="str">
        <f>IF(B72=0," ",VLOOKUP($B72,[1]Женщины!$B$1:$H$65536,7,FALSE))</f>
        <v>Синицкий А.Д., Антунович Г.П.</v>
      </c>
    </row>
    <row r="73" spans="1:12" x14ac:dyDescent="0.25">
      <c r="A73" s="25"/>
      <c r="B73" s="17">
        <v>12</v>
      </c>
      <c r="C73" s="18" t="str">
        <f>IF(B73=0," ",VLOOKUP(B73,[1]Женщины!B$1:H$65536,2,FALSE))</f>
        <v>Рогатых Мария</v>
      </c>
      <c r="D73" s="19" t="str">
        <f>IF(B73=0," ",VLOOKUP($B73,[1]Женщины!$B$1:$H$65536,3,FALSE))</f>
        <v>17.08.1994</v>
      </c>
      <c r="E73" s="20" t="str">
        <f>IF(B73=0," ",IF(VLOOKUP($B73,[1]Женщины!$B$1:$H$65536,4,FALSE)=0," ",VLOOKUP($B73,[1]Женщины!$B$1:$H$65536,4,FALSE)))</f>
        <v>2р</v>
      </c>
      <c r="F73" s="18" t="str">
        <f>IF(B73=0," ",VLOOKUP($B73,[1]Женщины!$B$1:$H$65536,5,FALSE))</f>
        <v>Ярославская</v>
      </c>
      <c r="G73" s="18" t="str">
        <f>IF(B73=0," ",VLOOKUP($B73,[1]Женщины!$B$1:$H$65536,6,FALSE))</f>
        <v>Ярославль, СДЮСШОР-19</v>
      </c>
      <c r="H73" s="387" t="s">
        <v>108</v>
      </c>
      <c r="I73" s="27"/>
      <c r="J73" s="13"/>
      <c r="K73" s="12" t="s">
        <v>20</v>
      </c>
      <c r="L73" s="18" t="str">
        <f>IF(B73=0," ",VLOOKUP($B73,[1]Женщины!$B$1:$H$65536,7,FALSE))</f>
        <v>Сошников А.В.</v>
      </c>
    </row>
    <row r="74" spans="1:12" x14ac:dyDescent="0.25">
      <c r="A74" s="25"/>
      <c r="B74" s="17"/>
      <c r="C74" s="18"/>
      <c r="D74" s="19"/>
      <c r="E74" s="20"/>
      <c r="F74" s="18"/>
      <c r="G74" s="18"/>
      <c r="H74" s="387"/>
      <c r="I74" s="27"/>
      <c r="J74" s="13"/>
      <c r="K74" s="12"/>
      <c r="L74" s="18"/>
    </row>
    <row r="75" spans="1:12" x14ac:dyDescent="0.25">
      <c r="A75" s="25"/>
      <c r="B75" s="17"/>
      <c r="C75" s="18"/>
      <c r="D75" s="19"/>
      <c r="E75" s="20"/>
      <c r="F75" s="18"/>
      <c r="G75" s="18"/>
      <c r="H75" s="26"/>
      <c r="I75" s="283" t="s">
        <v>5</v>
      </c>
      <c r="J75" s="283"/>
      <c r="K75" s="267"/>
      <c r="L75" s="6" t="s">
        <v>116</v>
      </c>
    </row>
    <row r="76" spans="1:12" x14ac:dyDescent="0.25">
      <c r="A76" s="12"/>
      <c r="B76" s="12"/>
      <c r="C76" s="12"/>
      <c r="D76" s="54"/>
      <c r="E76" s="12"/>
      <c r="F76" s="284" t="s">
        <v>22</v>
      </c>
      <c r="G76" s="284"/>
      <c r="H76" s="50"/>
      <c r="I76" s="283" t="s">
        <v>6</v>
      </c>
      <c r="J76" s="283"/>
      <c r="K76" s="267"/>
      <c r="L76" s="49" t="s">
        <v>117</v>
      </c>
    </row>
    <row r="77" spans="1:12" x14ac:dyDescent="0.25">
      <c r="A77" s="16">
        <v>1</v>
      </c>
      <c r="B77" s="17">
        <v>498</v>
      </c>
      <c r="C77" s="18" t="str">
        <f>IF(B77=0," ",VLOOKUP(B77,[1]Женщины!B$1:H$65536,2,FALSE))</f>
        <v>Головина Анна</v>
      </c>
      <c r="D77" s="19" t="str">
        <f>IF(B77=0," ",VLOOKUP($B77,[1]Женщины!$B$1:$H$65536,3,FALSE))</f>
        <v>28.06.1989</v>
      </c>
      <c r="E77" s="20" t="str">
        <f>IF(B77=0," ",IF(VLOOKUP($B77,[1]Женщины!$B$1:$H$65536,4,FALSE)=0," ",VLOOKUP($B77,[1]Женщины!$B$1:$H$65536,4,FALSE)))</f>
        <v>МС</v>
      </c>
      <c r="F77" s="18" t="str">
        <f>IF(B77=0," ",VLOOKUP($B77,[1]Женщины!$B$1:$H$65536,5,FALSE))</f>
        <v>Архангельская</v>
      </c>
      <c r="G77" s="386" t="str">
        <f>IF(B77=0," ",VLOOKUP($B77,[1]Женщины!$B$1:$H$65536,6,FALSE))</f>
        <v>Архангельск, ГАУ АО "РЦСП "Поморье"</v>
      </c>
      <c r="H77" s="55">
        <v>8.5416666666666678E-5</v>
      </c>
      <c r="I77" s="39">
        <v>8.5416666666666678E-5</v>
      </c>
      <c r="J77" s="12" t="s">
        <v>94</v>
      </c>
      <c r="K77" s="12" t="s">
        <v>21</v>
      </c>
      <c r="L77" s="52" t="str">
        <f>IF(B77=0," ",VLOOKUP($B77,[1]Женщины!$B$1:$H$65536,7,FALSE))</f>
        <v>Солодов А.В., ЗТР Савенков П.В.</v>
      </c>
    </row>
    <row r="78" spans="1:12" x14ac:dyDescent="0.25">
      <c r="A78" s="16">
        <v>2</v>
      </c>
      <c r="B78" s="17">
        <v>140</v>
      </c>
      <c r="C78" s="18" t="str">
        <f>IF(B78=0," ",VLOOKUP(B78,[1]Женщины!B$1:H$65536,2,FALSE))</f>
        <v>Кукушкина Анна</v>
      </c>
      <c r="D78" s="19" t="str">
        <f>IF(B78=0," ",VLOOKUP($B78,[1]Женщины!$B$1:$H$65536,3,FALSE))</f>
        <v>13.12.1992</v>
      </c>
      <c r="E78" s="20" t="str">
        <f>IF(B78=0," ",IF(VLOOKUP($B78,[1]Женщины!$B$1:$H$65536,4,FALSE)=0," ",VLOOKUP($B78,[1]Женщины!$B$1:$H$65536,4,FALSE)))</f>
        <v>КМС</v>
      </c>
      <c r="F78" s="18" t="str">
        <f>IF(B78=0," ",VLOOKUP($B78,[1]Женщины!$B$1:$H$65536,5,FALSE))</f>
        <v>Московская</v>
      </c>
      <c r="G78" s="18" t="str">
        <f>IF(B78=0," ",VLOOKUP($B78,[1]Женщины!$B$1:$H$65536,6,FALSE))</f>
        <v>МО-Иваново, ИГЭУ</v>
      </c>
      <c r="H78" s="21">
        <v>8.877314814814814E-5</v>
      </c>
      <c r="I78" s="27">
        <v>8.7268518518518533E-5</v>
      </c>
      <c r="J78" s="13" t="str">
        <f>IF(H78=0," ",IF(H78&lt;=[1]Разряды!$D$30,[1]Разряды!$D$3,IF(H78&lt;=[1]Разряды!$E$30,[1]Разряды!$E$3,IF(H78&lt;=[1]Разряды!$F$30,[1]Разряды!$F$3,IF(H78&lt;=[1]Разряды!$G$30,[1]Разряды!$G$3,IF(H78&lt;=[1]Разряды!$H$30,[1]Разряды!$H$3,IF(H78&lt;=[1]Разряды!$I$30,[1]Разряды!$I$3,IF(H78&lt;=[1]Разряды!$J$30,[1]Разряды!$J$3,"б/р"))))))))</f>
        <v>кмс</v>
      </c>
      <c r="K78" s="12" t="s">
        <v>20</v>
      </c>
      <c r="L78" s="386" t="str">
        <f>IF(B78=0," ",VLOOKUP($B78,[1]Женщины!$B$1:$H$65536,7,FALSE))</f>
        <v>Кустов В.Н., Торгов Е.Н., Магницкий М.В.</v>
      </c>
    </row>
    <row r="79" spans="1:12" x14ac:dyDescent="0.25">
      <c r="A79" s="16">
        <v>3</v>
      </c>
      <c r="B79" s="17">
        <v>199</v>
      </c>
      <c r="C79" s="18" t="str">
        <f>IF(B79=0," ",VLOOKUP(B79,[1]Женщины!B$1:H$65536,2,FALSE))</f>
        <v>Дмитриева Александра</v>
      </c>
      <c r="D79" s="19" t="str">
        <f>IF(B79=0," ",VLOOKUP($B79,[1]Женщины!$B$1:$H$65536,3,FALSE))</f>
        <v>1989</v>
      </c>
      <c r="E79" s="20" t="str">
        <f>IF(B79=0," ",IF(VLOOKUP($B79,[1]Женщины!$B$1:$H$65536,4,FALSE)=0," ",VLOOKUP($B79,[1]Женщины!$B$1:$H$65536,4,FALSE)))</f>
        <v>КМС</v>
      </c>
      <c r="F79" s="18" t="str">
        <f>IF(B79=0," ",VLOOKUP($B79,[1]Женщины!$B$1:$H$65536,5,FALSE))</f>
        <v>Мурманская</v>
      </c>
      <c r="G79" s="18" t="str">
        <f>IF(B79=0," ",VLOOKUP($B79,[1]Женщины!$B$1:$H$65536,6,FALSE))</f>
        <v>Мурманск, СДЮСШОР-4, ЦСП</v>
      </c>
      <c r="H79" s="26">
        <v>8.935185185185184E-5</v>
      </c>
      <c r="I79" s="27">
        <v>9.0046296296296307E-5</v>
      </c>
      <c r="J79" s="13" t="str">
        <f>IF(H79=0," ",IF(H79&lt;=[1]Разряды!$D$30,[1]Разряды!$D$3,IF(H79&lt;=[1]Разряды!$E$30,[1]Разряды!$E$3,IF(H79&lt;=[1]Разряды!$F$30,[1]Разряды!$F$3,IF(H79&lt;=[1]Разряды!$G$30,[1]Разряды!$G$3,IF(H79&lt;=[1]Разряды!$H$30,[1]Разряды!$H$3,IF(H79&lt;=[1]Разряды!$I$30,[1]Разряды!$I$3,IF(H79&lt;=[1]Разряды!$J$30,[1]Разряды!$J$3,"б/р"))))))))</f>
        <v>кмс</v>
      </c>
      <c r="K79" s="12">
        <v>17</v>
      </c>
      <c r="L79" s="18" t="str">
        <f>IF(B79=0," ",VLOOKUP($B79,[1]Женщины!$B$1:$H$65536,7,FALSE))</f>
        <v>Савенков П.В.</v>
      </c>
    </row>
    <row r="80" spans="1:12" x14ac:dyDescent="0.25">
      <c r="A80" s="25">
        <v>4</v>
      </c>
      <c r="B80" s="17">
        <v>130</v>
      </c>
      <c r="C80" s="18" t="str">
        <f>IF(B80=0," ",VLOOKUP(B80,[1]Женщины!B$1:H$65536,2,FALSE))</f>
        <v>Григорьева Ольга</v>
      </c>
      <c r="D80" s="19" t="str">
        <f>IF(B80=0," ",VLOOKUP($B80,[1]Женщины!$B$1:$H$65536,3,FALSE))</f>
        <v>11.12.1992</v>
      </c>
      <c r="E80" s="20" t="str">
        <f>IF(B80=0," ",IF(VLOOKUP($B80,[1]Женщины!$B$1:$H$65536,4,FALSE)=0," ",VLOOKUP($B80,[1]Женщины!$B$1:$H$65536,4,FALSE)))</f>
        <v>КМС</v>
      </c>
      <c r="F80" s="18" t="str">
        <f>IF(B80=0," ",VLOOKUP($B80,[1]Женщины!$B$1:$H$65536,5,FALSE))</f>
        <v>Новгородская</v>
      </c>
      <c r="G80" s="18" t="str">
        <f>IF(B80=0," ",VLOOKUP($B80,[1]Женщины!$B$1:$H$65536,6,FALSE))</f>
        <v>В Новгород</v>
      </c>
      <c r="H80" s="21">
        <v>9.2013888888888888E-5</v>
      </c>
      <c r="I80" s="22">
        <v>9.1550925925925928E-5</v>
      </c>
      <c r="J80" s="13" t="str">
        <f>IF(H80=0," ",IF(H80&lt;=[1]Разряды!$D$30,[1]Разряды!$D$3,IF(H80&lt;=[1]Разряды!$E$30,[1]Разряды!$E$3,IF(H80&lt;=[1]Разряды!$F$30,[1]Разряды!$F$3,IF(H80&lt;=[1]Разряды!$G$30,[1]Разряды!$G$3,IF(H80&lt;=[1]Разряды!$H$30,[1]Разряды!$H$3,IF(H80&lt;=[1]Разряды!$I$30,[1]Разряды!$I$3,IF(H80&lt;=[1]Разряды!$J$30,[1]Разряды!$J$3,"б/р"))))))))</f>
        <v>1р</v>
      </c>
      <c r="K80" s="12">
        <v>0</v>
      </c>
      <c r="L80" s="18" t="str">
        <f>IF(B80=0," ",VLOOKUP($B80,[1]Женщины!$B$1:$H$65536,7,FALSE))</f>
        <v>Чибисов С.П.</v>
      </c>
    </row>
    <row r="81" spans="1:12" x14ac:dyDescent="0.25">
      <c r="A81" s="76">
        <v>5</v>
      </c>
      <c r="B81" s="391">
        <v>501</v>
      </c>
      <c r="C81" s="18" t="str">
        <f>IF(B81=0," ",VLOOKUP(B81,[1]Женщины!B$1:H$65536,2,FALSE))</f>
        <v>Вишницкая Алина</v>
      </c>
      <c r="D81" s="19" t="str">
        <f>IF(B81=0," ",VLOOKUP($B81,[1]Женщины!$B$1:$H$65536,3,FALSE))</f>
        <v>21.07.1992</v>
      </c>
      <c r="E81" s="20" t="str">
        <f>IF(B81=0," ",IF(VLOOKUP($B81,[1]Женщины!$B$1:$H$65536,4,FALSE)=0," ",VLOOKUP($B81,[1]Женщины!$B$1:$H$65536,4,FALSE)))</f>
        <v>КМС</v>
      </c>
      <c r="F81" s="18" t="str">
        <f>IF(B81=0," ",VLOOKUP($B81,[1]Женщины!$B$1:$H$65536,5,FALSE))</f>
        <v>Архангельская</v>
      </c>
      <c r="G81" s="18" t="str">
        <f>IF(B81=0," ",VLOOKUP($B81,[1]Женщины!$B$1:$H$65536,6,FALSE))</f>
        <v>Архангельск, ФОК "Севмаш"</v>
      </c>
      <c r="H81" s="26">
        <v>9.2476851851851875E-5</v>
      </c>
      <c r="I81" s="27">
        <v>9.2361111111111108E-5</v>
      </c>
      <c r="J81" s="13" t="str">
        <f>IF(H81=0," ",IF(H81&lt;=[1]Разряды!$D$30,[1]Разряды!$D$3,IF(H81&lt;=[1]Разряды!$E$30,[1]Разряды!$E$3,IF(H81&lt;=[1]Разряды!$F$30,[1]Разряды!$F$3,IF(H81&lt;=[1]Разряды!$G$30,[1]Разряды!$G$3,IF(H81&lt;=[1]Разряды!$H$30,[1]Разряды!$H$3,IF(H81&lt;=[1]Разряды!$I$30,[1]Разряды!$I$3,IF(H81&lt;=[1]Разряды!$J$30,[1]Разряды!$J$3,"б/р"))))))))</f>
        <v>1р</v>
      </c>
      <c r="K81" s="13">
        <v>0</v>
      </c>
      <c r="L81" s="18" t="str">
        <f>IF(B81=0," ",VLOOKUP($B81,[1]Женщины!$B$1:$H$65536,7,FALSE))</f>
        <v>Лебедев В.Н.</v>
      </c>
    </row>
    <row r="82" spans="1:12" x14ac:dyDescent="0.25">
      <c r="A82" s="25">
        <v>6</v>
      </c>
      <c r="B82" s="17">
        <v>101</v>
      </c>
      <c r="C82" s="18" t="str">
        <f>IF(B82=0," ",VLOOKUP(B82,[1]Женщины!B$1:H$65536,2,FALSE))</f>
        <v>Ерохина Светлана</v>
      </c>
      <c r="D82" s="19" t="str">
        <f>IF(B82=0," ",VLOOKUP($B82,[1]Женщины!$B$1:$H$65536,3,FALSE))</f>
        <v>12.10.1990</v>
      </c>
      <c r="E82" s="20" t="str">
        <f>IF(B82=0," ",IF(VLOOKUP($B82,[1]Женщины!$B$1:$H$65536,4,FALSE)=0," ",VLOOKUP($B82,[1]Женщины!$B$1:$H$65536,4,FALSE)))</f>
        <v>1р</v>
      </c>
      <c r="F82" s="18" t="str">
        <f>IF(B82=0," ",VLOOKUP($B82,[1]Женщины!$B$1:$H$65536,5,FALSE))</f>
        <v>Ярославская</v>
      </c>
      <c r="G82" s="18" t="str">
        <f>IF(B82=0," ",VLOOKUP($B82,[1]Женщины!$B$1:$H$65536,6,FALSE))</f>
        <v>Рыбинск, СДЮСШОР-2</v>
      </c>
      <c r="H82" s="21">
        <v>9.5138888888888896E-5</v>
      </c>
      <c r="I82" s="22">
        <v>9.6412037037037036E-5</v>
      </c>
      <c r="J82" s="13" t="str">
        <f>IF(H82=0," ",IF(H82&lt;=[1]Разряды!$D$30,[1]Разряды!$D$3,IF(H82&lt;=[1]Разряды!$E$30,[1]Разряды!$E$3,IF(H82&lt;=[1]Разряды!$F$30,[1]Разряды!$F$3,IF(H82&lt;=[1]Разряды!$G$30,[1]Разряды!$G$3,IF(H82&lt;=[1]Разряды!$H$30,[1]Разряды!$H$3,IF(H82&lt;=[1]Разряды!$I$30,[1]Разряды!$I$3,IF(H82&lt;=[1]Разряды!$J$30,[1]Разряды!$J$3,"б/р"))))))))</f>
        <v>1р</v>
      </c>
      <c r="K82" s="12" t="s">
        <v>20</v>
      </c>
      <c r="L82" s="18" t="str">
        <f>IF(B82=0," ",VLOOKUP($B82,[1]Женщины!$B$1:$H$65536,7,FALSE))</f>
        <v>Шалонов В.Л.</v>
      </c>
    </row>
    <row r="83" spans="1:12" x14ac:dyDescent="0.25">
      <c r="A83" s="76"/>
      <c r="B83" s="56"/>
      <c r="C83" s="392"/>
      <c r="D83" s="393"/>
      <c r="E83" s="66"/>
      <c r="F83" s="392"/>
      <c r="G83" s="392"/>
      <c r="H83" s="394"/>
      <c r="I83" s="395"/>
      <c r="J83" s="63"/>
      <c r="K83" s="62"/>
      <c r="L83" s="392"/>
    </row>
    <row r="84" spans="1:12" ht="15.75" thickBot="1" x14ac:dyDescent="0.3">
      <c r="A84" s="29"/>
      <c r="B84" s="30"/>
      <c r="C84" s="31" t="str">
        <f>IF(B84=0," ",VLOOKUP(B84,[1]Женщины!B$1:H$65536,2,FALSE))</f>
        <v xml:space="preserve"> </v>
      </c>
      <c r="D84" s="57" t="str">
        <f>IF(B84=0," ",VLOOKUP($B84,[1]Женщины!$B$1:$H$65536,3,FALSE))</f>
        <v xml:space="preserve"> </v>
      </c>
      <c r="E84" s="33" t="str">
        <f>IF(B84=0," ",IF(VLOOKUP($B84,[1]Женщины!$B$1:$H$65536,4,FALSE)=0," ",VLOOKUP($B84,[1]Женщины!$B$1:$H$65536,4,FALSE)))</f>
        <v xml:space="preserve"> </v>
      </c>
      <c r="F84" s="31" t="str">
        <f>IF(B84=0," ",VLOOKUP($B84,[1]Женщины!$B$1:$H$65536,5,FALSE))</f>
        <v xml:space="preserve"> </v>
      </c>
      <c r="G84" s="31" t="str">
        <f>IF(B84=0," ",VLOOKUP($B84,[1]Женщины!$B$1:$H$65536,6,FALSE))</f>
        <v xml:space="preserve"> </v>
      </c>
      <c r="H84" s="34"/>
      <c r="I84" s="34"/>
      <c r="J84" s="35" t="str">
        <f>IF(H84=0," ",IF(H84&lt;=[1]Разряды!$D$30,[1]Разряды!$D$3,IF(H84&lt;=[1]Разряды!$E$30,[1]Разряды!$E$3,IF(H84&lt;=[1]Разряды!$F$30,[1]Разряды!$F$3,IF(H84&lt;=[1]Разряды!$G$30,[1]Разряды!$G$3,IF(H84&lt;=[1]Разряды!$H$30,[1]Разряды!$H$3,IF(H84&lt;=[1]Разряды!$I$30,[1]Разряды!$I$3,IF(H84&lt;=[1]Разряды!$J$30,[1]Разряды!$J$3,"б/р"))))))))</f>
        <v xml:space="preserve"> </v>
      </c>
      <c r="K84" s="35"/>
      <c r="L84" s="31" t="str">
        <f>IF(B84=0," ",VLOOKUP($B84,[1]Женщины!$B$1:$H$65536,7,FALSE))</f>
        <v xml:space="preserve"> </v>
      </c>
    </row>
    <row r="85" spans="1:12" ht="15.75" thickTop="1" x14ac:dyDescent="0.25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</row>
    <row r="86" spans="1:12" x14ac:dyDescent="0.25">
      <c r="A86" s="58"/>
      <c r="B86" s="58"/>
      <c r="C86" s="58"/>
      <c r="D86" s="396"/>
      <c r="E86" s="58"/>
      <c r="F86" s="58"/>
      <c r="G86" s="58"/>
      <c r="H86" s="58"/>
      <c r="I86" s="58"/>
      <c r="J86" s="58"/>
      <c r="K86" s="58"/>
      <c r="L86" s="58"/>
    </row>
    <row r="87" spans="1:12" x14ac:dyDescent="0.25">
      <c r="A87" s="58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</row>
    <row r="88" spans="1:12" x14ac:dyDescent="0.25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</row>
    <row r="89" spans="1:12" x14ac:dyDescent="0.25">
      <c r="A89" s="58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</row>
  </sheetData>
  <mergeCells count="30">
    <mergeCell ref="I75:J75"/>
    <mergeCell ref="F76:G76"/>
    <mergeCell ref="I76:J76"/>
    <mergeCell ref="I51:J51"/>
    <mergeCell ref="F52:G52"/>
    <mergeCell ref="I52:J52"/>
    <mergeCell ref="I62:J62"/>
    <mergeCell ref="F63:G63"/>
    <mergeCell ref="I63:J63"/>
    <mergeCell ref="L10:L11"/>
    <mergeCell ref="F13:G13"/>
    <mergeCell ref="A10:A11"/>
    <mergeCell ref="B10:B11"/>
    <mergeCell ref="C10:C11"/>
    <mergeCell ref="D10:D11"/>
    <mergeCell ref="E10:E11"/>
    <mergeCell ref="K10:K11"/>
    <mergeCell ref="I12:J12"/>
    <mergeCell ref="I13:J13"/>
    <mergeCell ref="A1:L1"/>
    <mergeCell ref="A2:L2"/>
    <mergeCell ref="A3:L3"/>
    <mergeCell ref="A4:L4"/>
    <mergeCell ref="F6:G6"/>
    <mergeCell ref="I8:J8"/>
    <mergeCell ref="I9:J9"/>
    <mergeCell ref="F10:F11"/>
    <mergeCell ref="G10:G11"/>
    <mergeCell ref="H10:I10"/>
    <mergeCell ref="J10:J11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opLeftCell="A19" workbookViewId="0">
      <selection activeCell="H60" sqref="H60"/>
    </sheetView>
  </sheetViews>
  <sheetFormatPr defaultRowHeight="15" x14ac:dyDescent="0.25"/>
  <cols>
    <col min="1" max="1" width="4" style="168" customWidth="1"/>
    <col min="2" max="2" width="5.5703125" style="169" bestFit="1" customWidth="1"/>
    <col min="3" max="3" width="23.42578125" style="169" customWidth="1"/>
    <col min="4" max="4" width="10.140625" style="169" bestFit="1" customWidth="1"/>
    <col min="5" max="5" width="6.42578125" style="169" customWidth="1"/>
    <col min="6" max="6" width="15.140625" style="169" customWidth="1"/>
    <col min="7" max="7" width="25.42578125" style="170" customWidth="1"/>
    <col min="8" max="9" width="5.42578125" style="169" customWidth="1"/>
    <col min="10" max="10" width="5.42578125" customWidth="1"/>
    <col min="11" max="11" width="5" customWidth="1"/>
    <col min="12" max="12" width="5.42578125" customWidth="1"/>
    <col min="13" max="13" width="5.28515625" customWidth="1"/>
    <col min="14" max="14" width="5.7109375" customWidth="1"/>
    <col min="15" max="15" width="7.140625" customWidth="1"/>
    <col min="16" max="16" width="6.28515625" customWidth="1"/>
    <col min="17" max="17" width="5.42578125" customWidth="1"/>
    <col min="18" max="18" width="24.42578125" customWidth="1"/>
  </cols>
  <sheetData>
    <row r="1" spans="1:18" ht="22.5" x14ac:dyDescent="0.3">
      <c r="A1" s="293" t="s">
        <v>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</row>
    <row r="2" spans="1:18" ht="20.25" x14ac:dyDescent="0.3">
      <c r="A2" s="294" t="s">
        <v>1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</row>
    <row r="3" spans="1:18" ht="15.75" x14ac:dyDescent="0.25">
      <c r="A3" s="1"/>
      <c r="B3" s="114"/>
      <c r="C3" s="114"/>
      <c r="D3" s="309" t="s">
        <v>38</v>
      </c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</row>
    <row r="4" spans="1:18" ht="18" x14ac:dyDescent="0.25">
      <c r="A4" s="1"/>
      <c r="B4" s="115"/>
      <c r="C4" s="115"/>
      <c r="D4" s="310" t="s">
        <v>49</v>
      </c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</row>
    <row r="5" spans="1:18" ht="15.75" x14ac:dyDescent="0.25">
      <c r="A5" s="1"/>
      <c r="B5" s="116"/>
      <c r="C5" s="116"/>
      <c r="D5" s="320" t="s">
        <v>2</v>
      </c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</row>
    <row r="6" spans="1:18" ht="18" x14ac:dyDescent="0.25">
      <c r="A6" s="7"/>
      <c r="B6" s="7"/>
      <c r="C6" s="145"/>
      <c r="D6" s="145"/>
      <c r="E6" s="117"/>
      <c r="F6" s="314" t="s">
        <v>107</v>
      </c>
      <c r="G6" s="314"/>
      <c r="H6" s="314"/>
      <c r="I6" s="314"/>
      <c r="J6" s="314"/>
      <c r="K6" s="314"/>
      <c r="L6" s="314"/>
      <c r="M6" s="118"/>
      <c r="N6" s="304" t="s">
        <v>103</v>
      </c>
      <c r="O6" s="304"/>
      <c r="P6" s="304"/>
      <c r="Q6" s="304"/>
      <c r="R6" s="304"/>
    </row>
    <row r="7" spans="1:18" ht="18" x14ac:dyDescent="0.25">
      <c r="A7" s="259" t="s">
        <v>151</v>
      </c>
      <c r="B7" s="119"/>
      <c r="C7" s="119"/>
      <c r="D7" s="115"/>
      <c r="E7" s="117"/>
      <c r="F7" s="117"/>
      <c r="G7" s="120" t="s">
        <v>53</v>
      </c>
      <c r="H7" s="122"/>
      <c r="I7" s="161" t="s">
        <v>40</v>
      </c>
      <c r="J7" s="123"/>
      <c r="K7" s="161"/>
      <c r="L7" s="161"/>
      <c r="M7" s="161"/>
      <c r="N7" s="124" t="s">
        <v>152</v>
      </c>
      <c r="O7" s="161"/>
      <c r="P7" s="271"/>
      <c r="Q7" s="124"/>
      <c r="R7" s="124"/>
    </row>
    <row r="8" spans="1:18" x14ac:dyDescent="0.25">
      <c r="A8" s="287" t="s">
        <v>41</v>
      </c>
      <c r="B8" s="291" t="s">
        <v>42</v>
      </c>
      <c r="C8" s="307" t="s">
        <v>9</v>
      </c>
      <c r="D8" s="296" t="s">
        <v>44</v>
      </c>
      <c r="E8" s="287" t="s">
        <v>45</v>
      </c>
      <c r="F8" s="287" t="s">
        <v>12</v>
      </c>
      <c r="G8" s="287" t="s">
        <v>46</v>
      </c>
      <c r="H8" s="317" t="s">
        <v>47</v>
      </c>
      <c r="I8" s="318"/>
      <c r="J8" s="318"/>
      <c r="K8" s="318"/>
      <c r="L8" s="318"/>
      <c r="M8" s="318"/>
      <c r="N8" s="319"/>
      <c r="O8" s="287" t="s">
        <v>14</v>
      </c>
      <c r="P8" s="291" t="s">
        <v>15</v>
      </c>
      <c r="Q8" s="291" t="s">
        <v>16</v>
      </c>
      <c r="R8" s="307" t="s">
        <v>17</v>
      </c>
    </row>
    <row r="9" spans="1:18" x14ac:dyDescent="0.25">
      <c r="A9" s="311"/>
      <c r="B9" s="312"/>
      <c r="C9" s="322"/>
      <c r="D9" s="313"/>
      <c r="E9" s="311"/>
      <c r="F9" s="311"/>
      <c r="G9" s="311"/>
      <c r="H9" s="296">
        <v>1</v>
      </c>
      <c r="I9" s="296">
        <v>2</v>
      </c>
      <c r="J9" s="296">
        <v>3</v>
      </c>
      <c r="K9" s="125"/>
      <c r="L9" s="296">
        <v>4</v>
      </c>
      <c r="M9" s="296">
        <v>5</v>
      </c>
      <c r="N9" s="296">
        <v>6</v>
      </c>
      <c r="O9" s="311"/>
      <c r="P9" s="312"/>
      <c r="Q9" s="312"/>
      <c r="R9" s="322"/>
    </row>
    <row r="10" spans="1:18" x14ac:dyDescent="0.25">
      <c r="A10" s="306"/>
      <c r="B10" s="288"/>
      <c r="C10" s="308"/>
      <c r="D10" s="297"/>
      <c r="E10" s="306"/>
      <c r="F10" s="306"/>
      <c r="G10" s="306"/>
      <c r="H10" s="297"/>
      <c r="I10" s="297"/>
      <c r="J10" s="297"/>
      <c r="K10" s="126"/>
      <c r="L10" s="297"/>
      <c r="M10" s="297"/>
      <c r="N10" s="297"/>
      <c r="O10" s="306"/>
      <c r="P10" s="288"/>
      <c r="Q10" s="288"/>
      <c r="R10" s="308"/>
    </row>
    <row r="11" spans="1:18" x14ac:dyDescent="0.25">
      <c r="A11" s="16">
        <v>1</v>
      </c>
      <c r="B11" s="46">
        <v>769</v>
      </c>
      <c r="C11" s="40" t="str">
        <f>IF(B11=0," ",VLOOKUP(B11,[1]Женщины!B$1:H$65536,2,FALSE))</f>
        <v>Цивилева Екатерина</v>
      </c>
      <c r="D11" s="129" t="str">
        <f>IF(B11=0," ",VLOOKUP($B11,[1]Женщины!$B$1:$H$65536,3,FALSE))</f>
        <v>02.11.1998</v>
      </c>
      <c r="E11" s="42" t="str">
        <f>IF(B11=0," ",IF(VLOOKUP($B11,[1]Женщины!$B$1:$H$65536,4,FALSE)=0," ",VLOOKUP($B11,[1]Женщины!$B$1:$H$65536,4,FALSE)))</f>
        <v>1р</v>
      </c>
      <c r="F11" s="40" t="str">
        <f>IF(B11=0," ",VLOOKUP($B11,[1]Женщины!$B$1:$H$65536,5,FALSE))</f>
        <v>Ярославская</v>
      </c>
      <c r="G11" s="45" t="str">
        <f>IF(B11=0," ",VLOOKUP($B11,[1]Женщины!$B$1:$H$65536,6,FALSE))</f>
        <v>Ярославль, ГОБУ ЯО СДЮСШОР</v>
      </c>
      <c r="H11" s="130">
        <v>11.96</v>
      </c>
      <c r="I11" s="130">
        <v>12.58</v>
      </c>
      <c r="J11" s="130" t="s">
        <v>50</v>
      </c>
      <c r="K11" s="421">
        <v>8</v>
      </c>
      <c r="L11" s="130" t="s">
        <v>50</v>
      </c>
      <c r="M11" s="130">
        <v>12.79</v>
      </c>
      <c r="N11" s="130" t="s">
        <v>50</v>
      </c>
      <c r="O11" s="260">
        <v>12.79</v>
      </c>
      <c r="P11" s="42" t="s">
        <v>36</v>
      </c>
      <c r="Q11" s="42" t="s">
        <v>51</v>
      </c>
      <c r="R11" s="45" t="str">
        <f>IF(B11=0," ",VLOOKUP($B11,[1]Женщины!$B$1:$H$65536,7,FALSE))</f>
        <v>Нальгиев А.А., Шиловская Т.А.</v>
      </c>
    </row>
    <row r="12" spans="1:18" x14ac:dyDescent="0.25">
      <c r="A12" s="16">
        <v>2</v>
      </c>
      <c r="B12" s="46">
        <v>117</v>
      </c>
      <c r="C12" s="40" t="str">
        <f>IF(B12=0," ",VLOOKUP(B12,[1]Женщины!B$1:H$65536,2,FALSE))</f>
        <v>Романова Алена</v>
      </c>
      <c r="D12" s="129" t="str">
        <f>IF(B12=0," ",VLOOKUP($B12,[1]Женщины!$B$1:$H$65536,3,FALSE))</f>
        <v>07.06.2000</v>
      </c>
      <c r="E12" s="42" t="str">
        <f>IF(B12=0," ",IF(VLOOKUP($B12,[1]Женщины!$B$1:$H$65536,4,FALSE)=0," ",VLOOKUP($B12,[1]Женщины!$B$1:$H$65536,4,FALSE)))</f>
        <v>1р</v>
      </c>
      <c r="F12" s="40" t="str">
        <f>IF(B12=0," ",VLOOKUP($B12,[1]Женщины!$B$1:$H$65536,5,FALSE))</f>
        <v>Ярославская</v>
      </c>
      <c r="G12" s="40" t="str">
        <f>IF(B12=0," ",VLOOKUP($B12,[1]Женщины!$B$1:$H$65536,6,FALSE))</f>
        <v>Рыбинск, СДЮСШОР-2, МКОУ ДОД ДЮСШ РМР</v>
      </c>
      <c r="H12" s="130" t="s">
        <v>50</v>
      </c>
      <c r="I12" s="130">
        <v>11.14</v>
      </c>
      <c r="J12" s="146">
        <v>12.52</v>
      </c>
      <c r="K12" s="421">
        <v>7</v>
      </c>
      <c r="L12" s="130" t="s">
        <v>50</v>
      </c>
      <c r="M12" s="146">
        <v>12.28</v>
      </c>
      <c r="N12" s="130" t="s">
        <v>50</v>
      </c>
      <c r="O12" s="260">
        <v>12.52</v>
      </c>
      <c r="P12" s="42" t="s">
        <v>36</v>
      </c>
      <c r="Q12" s="42" t="s">
        <v>52</v>
      </c>
      <c r="R12" s="40" t="str">
        <f>IF(B12=0," ",VLOOKUP($B12,[1]Женщины!$B$1:$H$65536,7,FALSE))</f>
        <v>Пивентьев С.А.</v>
      </c>
    </row>
    <row r="13" spans="1:18" x14ac:dyDescent="0.25">
      <c r="A13" s="16">
        <v>3</v>
      </c>
      <c r="B13" s="95">
        <v>135</v>
      </c>
      <c r="C13" s="40" t="str">
        <f>IF(B13=0," ",VLOOKUP(B13,[1]Женщины!B$1:H$65536,2,FALSE))</f>
        <v>Михайлова Полина</v>
      </c>
      <c r="D13" s="129" t="str">
        <f>IF(B13=0," ",VLOOKUP($B13,[1]Женщины!$B$1:$H$65536,3,FALSE))</f>
        <v>10.04.2000</v>
      </c>
      <c r="E13" s="42" t="str">
        <f>IF(B13=0," ",IF(VLOOKUP($B13,[1]Женщины!$B$1:$H$65536,4,FALSE)=0," ",VLOOKUP($B13,[1]Женщины!$B$1:$H$65536,4,FALSE)))</f>
        <v>2р</v>
      </c>
      <c r="F13" s="40" t="str">
        <f>IF(B13=0," ",VLOOKUP($B13,[1]Женщины!$B$1:$H$65536,5,FALSE))</f>
        <v>Псковская</v>
      </c>
      <c r="G13" s="45" t="str">
        <f>IF(B13=0," ",VLOOKUP($B13,[1]Женщины!$B$1:$H$65536,6,FALSE))</f>
        <v>Псков, Центр "Юность"</v>
      </c>
      <c r="H13" s="130">
        <v>12.34</v>
      </c>
      <c r="I13" s="130">
        <v>11.22</v>
      </c>
      <c r="J13" s="146">
        <v>11.92</v>
      </c>
      <c r="K13" s="421">
        <v>6</v>
      </c>
      <c r="L13" s="130">
        <v>11.59</v>
      </c>
      <c r="M13" s="130">
        <v>11.38</v>
      </c>
      <c r="N13" s="130">
        <v>11.58</v>
      </c>
      <c r="O13" s="260">
        <v>12.34</v>
      </c>
      <c r="P13" s="42" t="s">
        <v>36</v>
      </c>
      <c r="Q13" s="42" t="s">
        <v>20</v>
      </c>
      <c r="R13" s="45" t="str">
        <f>IF(B13=0," ",VLOOKUP($B13,[1]Женщины!$B$1:$H$65536,7,FALSE))</f>
        <v>Нестерова И.А., Михайлов Д.А.</v>
      </c>
    </row>
    <row r="14" spans="1:18" ht="22.5" x14ac:dyDescent="0.25">
      <c r="A14" s="42">
        <v>4</v>
      </c>
      <c r="B14" s="95">
        <v>516</v>
      </c>
      <c r="C14" s="40" t="str">
        <f>IF(B14=0," ",VLOOKUP(B14,[1]Женщины!B$1:H$65536,2,FALSE))</f>
        <v>Иванова Елизавета</v>
      </c>
      <c r="D14" s="129" t="str">
        <f>IF(B14=0," ",VLOOKUP($B14,[1]Женщины!$B$1:$H$65536,3,FALSE))</f>
        <v>05.03.1998</v>
      </c>
      <c r="E14" s="42" t="str">
        <f>IF(B14=0," ",IF(VLOOKUP($B14,[1]Женщины!$B$1:$H$65536,4,FALSE)=0," ",VLOOKUP($B14,[1]Женщины!$B$1:$H$65536,4,FALSE)))</f>
        <v>2р</v>
      </c>
      <c r="F14" s="40" t="str">
        <f>IF(B14=0," ",VLOOKUP($B14,[1]Женщины!$B$1:$H$65536,5,FALSE))</f>
        <v>Владимирская</v>
      </c>
      <c r="G14" s="43" t="str">
        <f>IF(B14=0," ",VLOOKUP($B14,[1]Женщины!$B$1:$H$65536,6,FALSE))</f>
        <v>Александров, СДЮСШОР им. Даниловой</v>
      </c>
      <c r="H14" s="130">
        <v>12.12</v>
      </c>
      <c r="I14" s="130">
        <v>12.23</v>
      </c>
      <c r="J14" s="146">
        <v>11.95</v>
      </c>
      <c r="K14" s="421">
        <v>5</v>
      </c>
      <c r="L14" s="130" t="s">
        <v>50</v>
      </c>
      <c r="M14" s="130">
        <v>11.18</v>
      </c>
      <c r="N14" s="130">
        <v>12.1</v>
      </c>
      <c r="O14" s="260">
        <v>12.23</v>
      </c>
      <c r="P14" s="42" t="s">
        <v>36</v>
      </c>
      <c r="Q14" s="42" t="s">
        <v>54</v>
      </c>
      <c r="R14" s="40" t="str">
        <f>IF(B14=0," ",VLOOKUP($B14,[1]Женщины!$B$1:$H$65536,7,FALSE))</f>
        <v>Сычев А.С.</v>
      </c>
    </row>
    <row r="15" spans="1:18" x14ac:dyDescent="0.25">
      <c r="A15" s="42">
        <v>5</v>
      </c>
      <c r="B15" s="95">
        <v>158</v>
      </c>
      <c r="C15" s="40" t="str">
        <f>IF(B15=0," ",VLOOKUP(B15,[1]Женщины!B$1:H$65536,2,FALSE))</f>
        <v>Цветкова Виктория</v>
      </c>
      <c r="D15" s="129" t="str">
        <f>IF(B15=0," ",VLOOKUP($B15,[1]Женщины!$B$1:$H$65536,3,FALSE))</f>
        <v>21.06.2000</v>
      </c>
      <c r="E15" s="42" t="str">
        <f>IF(B15=0," ",IF(VLOOKUP($B15,[1]Женщины!$B$1:$H$65536,4,FALSE)=0," ",VLOOKUP($B15,[1]Женщины!$B$1:$H$65536,4,FALSE)))</f>
        <v>2р</v>
      </c>
      <c r="F15" s="40" t="str">
        <f>IF(B15=0," ",VLOOKUP($B15,[1]Женщины!$B$1:$H$65536,5,FALSE))</f>
        <v>Ярославская</v>
      </c>
      <c r="G15" s="45" t="str">
        <f>IF(B15=0," ",VLOOKUP($B15,[1]Женщины!$B$1:$H$65536,6,FALSE))</f>
        <v>Переславль, ДЮСШ</v>
      </c>
      <c r="H15" s="130">
        <v>11.2</v>
      </c>
      <c r="I15" s="130">
        <v>11.14</v>
      </c>
      <c r="J15" s="130" t="s">
        <v>50</v>
      </c>
      <c r="K15" s="421">
        <v>4</v>
      </c>
      <c r="L15" s="130" t="s">
        <v>50</v>
      </c>
      <c r="M15" s="130" t="s">
        <v>50</v>
      </c>
      <c r="N15" s="130">
        <v>11.18</v>
      </c>
      <c r="O15" s="260">
        <v>11.2</v>
      </c>
      <c r="P15" s="25" t="str">
        <f>IF(O15=0," ",IF(O15&gt;=[1]Разряды!$D$49,[1]Разряды!$D$3,IF(O15&gt;=[1]Разряды!$E$49,[1]Разряды!$E$3,IF(O15&gt;=[1]Разряды!$F$49,[1]Разряды!$F$3,IF(O15&gt;=[1]Разряды!$G$43,[1]Разряды!$G$3,IF(O15&gt;=[1]Разряды!$H$49,[1]Разряды!$H$3,IF(O15&gt;=[1]Разряды!$I$49,[1]Разряды!$I$3,IF(O15&gt;=[1]Разряды!$J$49,[1]Разряды!$J$3,"б/р"))))))))</f>
        <v>2р</v>
      </c>
      <c r="Q15" s="42" t="s">
        <v>20</v>
      </c>
      <c r="R15" s="40" t="str">
        <f>IF(B15=0," ",VLOOKUP($B15,[1]Женщины!$B$1:$H$65536,7,FALSE))</f>
        <v>Цветкова Н.В.</v>
      </c>
    </row>
    <row r="16" spans="1:18" x14ac:dyDescent="0.25">
      <c r="A16" s="42">
        <v>6</v>
      </c>
      <c r="B16" s="95">
        <v>462</v>
      </c>
      <c r="C16" s="40" t="str">
        <f>IF(B16=0," ",VLOOKUP(B16,[1]Женщины!B$1:H$65536,2,FALSE))</f>
        <v>Цыганова Анна</v>
      </c>
      <c r="D16" s="129" t="str">
        <f>IF(B16=0," ",VLOOKUP($B16,[1]Женщины!$B$1:$H$65536,3,FALSE))</f>
        <v>24.08.1999</v>
      </c>
      <c r="E16" s="42" t="str">
        <f>IF(B16=0," ",IF(VLOOKUP($B16,[1]Женщины!$B$1:$H$65536,4,FALSE)=0," ",VLOOKUP($B16,[1]Женщины!$B$1:$H$65536,4,FALSE)))</f>
        <v>2р</v>
      </c>
      <c r="F16" s="40" t="str">
        <f>IF(B16=0," ",VLOOKUP($B16,[1]Женщины!$B$1:$H$65536,5,FALSE))</f>
        <v>Ярославская</v>
      </c>
      <c r="G16" s="45" t="str">
        <f>IF(B16=0," ",VLOOKUP($B16,[1]Женщины!$B$1:$H$65536,6,FALSE))</f>
        <v>Переславль, ДЮСШ</v>
      </c>
      <c r="H16" s="130">
        <v>10.69</v>
      </c>
      <c r="I16" s="130" t="s">
        <v>50</v>
      </c>
      <c r="J16" s="146" t="s">
        <v>50</v>
      </c>
      <c r="K16" s="421">
        <v>3</v>
      </c>
      <c r="L16" s="130" t="s">
        <v>50</v>
      </c>
      <c r="M16" s="130">
        <v>11.05</v>
      </c>
      <c r="N16" s="130">
        <v>11.1</v>
      </c>
      <c r="O16" s="260">
        <v>11.1</v>
      </c>
      <c r="P16" s="25" t="str">
        <f>IF(O16=0," ",IF(O16&gt;=[1]Разряды!$D$49,[1]Разряды!$D$3,IF(O16&gt;=[1]Разряды!$E$49,[1]Разряды!$E$3,IF(O16&gt;=[1]Разряды!$F$49,[1]Разряды!$F$3,IF(O16&gt;=[1]Разряды!$G$43,[1]Разряды!$G$3,IF(O16&gt;=[1]Разряды!$H$49,[1]Разряды!$H$3,IF(O16&gt;=[1]Разряды!$I$49,[1]Разряды!$I$3,IF(O16&gt;=[1]Разряды!$J$49,[1]Разряды!$J$3,"б/р"))))))))</f>
        <v>2р</v>
      </c>
      <c r="Q16" s="42" t="s">
        <v>20</v>
      </c>
      <c r="R16" s="40" t="str">
        <f>IF(B16=0," ",VLOOKUP($B16,[1]Женщины!$B$1:$H$65536,7,FALSE))</f>
        <v>Цветкова Н.В.</v>
      </c>
    </row>
    <row r="17" spans="1:18" x14ac:dyDescent="0.25">
      <c r="A17" s="42">
        <v>7</v>
      </c>
      <c r="B17" s="95">
        <v>492</v>
      </c>
      <c r="C17" s="40" t="str">
        <f>IF(B17=0," ",VLOOKUP(B17,[1]Женщины!B$1:H$65536,2,FALSE))</f>
        <v>Загрядская Анна</v>
      </c>
      <c r="D17" s="129" t="str">
        <f>IF(B17=0," ",VLOOKUP($B17,[1]Женщины!$B$1:$H$65536,3,FALSE))</f>
        <v>18.08.1999</v>
      </c>
      <c r="E17" s="42" t="str">
        <f>IF(B17=0," ",IF(VLOOKUP($B17,[1]Женщины!$B$1:$H$65536,4,FALSE)=0," ",VLOOKUP($B17,[1]Женщины!$B$1:$H$65536,4,FALSE)))</f>
        <v>1р</v>
      </c>
      <c r="F17" s="40" t="str">
        <f>IF(B17=0," ",VLOOKUP($B17,[1]Женщины!$B$1:$H$65536,5,FALSE))</f>
        <v>Костромская</v>
      </c>
      <c r="G17" s="40" t="str">
        <f>IF(B17=0," ",VLOOKUP($B17,[1]Женщины!$B$1:$H$65536,6,FALSE))</f>
        <v>Кострома, КОСДЮСШОР</v>
      </c>
      <c r="H17" s="130">
        <v>10.42</v>
      </c>
      <c r="I17" s="130">
        <v>10.37</v>
      </c>
      <c r="J17" s="146">
        <v>10.17</v>
      </c>
      <c r="K17" s="421">
        <v>2</v>
      </c>
      <c r="L17" s="146">
        <v>10.199999999999999</v>
      </c>
      <c r="M17" s="146">
        <v>10.28</v>
      </c>
      <c r="N17" s="130" t="s">
        <v>50</v>
      </c>
      <c r="O17" s="260">
        <v>10.42</v>
      </c>
      <c r="P17" s="42" t="s">
        <v>37</v>
      </c>
      <c r="Q17" s="42" t="s">
        <v>98</v>
      </c>
      <c r="R17" s="45" t="str">
        <f>IF(B17=0," ",VLOOKUP($B17,[1]Женщины!$B$1:$H$65536,7,FALSE))</f>
        <v>Куликов В.П.</v>
      </c>
    </row>
    <row r="18" spans="1:18" x14ac:dyDescent="0.25">
      <c r="A18" s="42">
        <v>8</v>
      </c>
      <c r="B18" s="95">
        <v>143</v>
      </c>
      <c r="C18" s="40" t="str">
        <f>IF(B18=0," ",VLOOKUP(B18,[1]Женщины!B$1:H$65536,2,FALSE))</f>
        <v>Лячина Любовь</v>
      </c>
      <c r="D18" s="129" t="str">
        <f>IF(B18=0," ",VLOOKUP($B18,[1]Женщины!$B$1:$H$65536,3,FALSE))</f>
        <v>1999</v>
      </c>
      <c r="E18" s="42" t="str">
        <f>IF(B18=0," ",IF(VLOOKUP($B18,[1]Женщины!$B$1:$H$65536,4,FALSE)=0," ",VLOOKUP($B18,[1]Женщины!$B$1:$H$65536,4,FALSE)))</f>
        <v>3р</v>
      </c>
      <c r="F18" s="40" t="str">
        <f>IF(B18=0," ",VLOOKUP($B18,[1]Женщины!$B$1:$H$65536,5,FALSE))</f>
        <v>Ярославская</v>
      </c>
      <c r="G18" s="40" t="str">
        <f>IF(B18=0," ",VLOOKUP($B18,[1]Женщины!$B$1:$H$65536,6,FALSE))</f>
        <v>Переславль, ДЮСШ</v>
      </c>
      <c r="H18" s="130" t="s">
        <v>50</v>
      </c>
      <c r="I18" s="130">
        <v>10</v>
      </c>
      <c r="J18" s="130" t="s">
        <v>50</v>
      </c>
      <c r="K18" s="421">
        <v>1</v>
      </c>
      <c r="L18" s="130">
        <v>10.33</v>
      </c>
      <c r="M18" s="146">
        <v>9.83</v>
      </c>
      <c r="N18" s="130">
        <v>9.84</v>
      </c>
      <c r="O18" s="260">
        <v>10.33</v>
      </c>
      <c r="P18" s="25" t="str">
        <f>IF(O18=0," ",IF(O18&gt;=[1]Разряды!$D$49,[1]Разряды!$D$3,IF(O18&gt;=[1]Разряды!$E$49,[1]Разряды!$E$3,IF(O18&gt;=[1]Разряды!$F$49,[1]Разряды!$F$3,IF(O18&gt;=[1]Разряды!$G$43,[1]Разряды!$G$3,IF(O18&gt;=[1]Разряды!$H$49,[1]Разряды!$H$3,IF(O18&gt;=[1]Разряды!$I$49,[1]Разряды!$I$3,IF(O18&gt;=[1]Разряды!$J$49,[1]Разряды!$J$3,"б/р"))))))))</f>
        <v>2р</v>
      </c>
      <c r="Q18" s="42" t="s">
        <v>20</v>
      </c>
      <c r="R18" s="40" t="str">
        <f>IF(B18=0," ",VLOOKUP($B18,[1]Женщины!$B$1:$H$65536,7,FALSE))</f>
        <v>Цветкова Н.В.</v>
      </c>
    </row>
    <row r="19" spans="1:18" x14ac:dyDescent="0.25">
      <c r="A19" s="42">
        <v>9</v>
      </c>
      <c r="B19" s="95">
        <v>518</v>
      </c>
      <c r="C19" s="40" t="str">
        <f>IF(B19=0," ",VLOOKUP(B19,[1]Женщины!B$1:H$65536,2,FALSE))</f>
        <v>Ромина Ирина</v>
      </c>
      <c r="D19" s="129" t="str">
        <f>IF(B19=0," ",VLOOKUP($B19,[1]Женщины!$B$1:$H$65536,3,FALSE))</f>
        <v>21.06.1998</v>
      </c>
      <c r="E19" s="42" t="str">
        <f>IF(B19=0," ",IF(VLOOKUP($B19,[1]Женщины!$B$1:$H$65536,4,FALSE)=0," ",VLOOKUP($B19,[1]Женщины!$B$1:$H$65536,4,FALSE)))</f>
        <v>3р</v>
      </c>
      <c r="F19" s="40" t="str">
        <f>IF(B19=0," ",VLOOKUP($B19,[1]Женщины!$B$1:$H$65536,5,FALSE))</f>
        <v>Владимирская</v>
      </c>
      <c r="G19" s="45" t="str">
        <f>IF(B19=0," ",VLOOKUP($B19,[1]Женщины!$B$1:$H$65536,6,FALSE))</f>
        <v>Ковров, ДЮСШ</v>
      </c>
      <c r="H19" s="130">
        <v>9.82</v>
      </c>
      <c r="I19" s="130">
        <v>9.7200000000000006</v>
      </c>
      <c r="J19" s="146">
        <v>9.9</v>
      </c>
      <c r="K19" s="421" t="s">
        <v>48</v>
      </c>
      <c r="L19" s="130" t="s">
        <v>48</v>
      </c>
      <c r="M19" s="130" t="s">
        <v>48</v>
      </c>
      <c r="N19" s="130" t="s">
        <v>48</v>
      </c>
      <c r="O19" s="260">
        <v>9.9</v>
      </c>
      <c r="P19" s="42" t="s">
        <v>37</v>
      </c>
      <c r="Q19" s="42" t="s">
        <v>153</v>
      </c>
      <c r="R19" s="45" t="str">
        <f>IF(B19=0," ",VLOOKUP($B19,[1]Женщины!$B$1:$H$65536,7,FALSE))</f>
        <v>Баранов О.В., Палаткина А.В.</v>
      </c>
    </row>
    <row r="20" spans="1:18" x14ac:dyDescent="0.25">
      <c r="A20" s="42">
        <v>10</v>
      </c>
      <c r="B20" s="95">
        <v>810</v>
      </c>
      <c r="C20" s="40" t="str">
        <f>IF(B20=0," ",VLOOKUP(B20,[1]Женщины!B$1:H$65536,2,FALSE))</f>
        <v>Тихомирова Анна</v>
      </c>
      <c r="D20" s="129" t="str">
        <f>IF(B20=0," ",VLOOKUP($B20,[1]Женщины!$B$1:$H$65536,3,FALSE))</f>
        <v>04.05.1999</v>
      </c>
      <c r="E20" s="42" t="str">
        <f>IF(B20=0," ",IF(VLOOKUP($B20,[1]Женщины!$B$1:$H$65536,4,FALSE)=0," ",VLOOKUP($B20,[1]Женщины!$B$1:$H$65536,4,FALSE)))</f>
        <v>2р</v>
      </c>
      <c r="F20" s="40" t="str">
        <f>IF(B20=0," ",VLOOKUP($B20,[1]Женщины!$B$1:$H$65536,5,FALSE))</f>
        <v>Ярославская</v>
      </c>
      <c r="G20" s="45" t="str">
        <f>IF(B20=0," ",VLOOKUP($B20,[1]Женщины!$B$1:$H$65536,6,FALSE))</f>
        <v>Ярославль, ГОБУ ЯО СДЮСШОР</v>
      </c>
      <c r="H20" s="130">
        <v>8.7100000000000009</v>
      </c>
      <c r="I20" s="130">
        <v>9.1199999999999992</v>
      </c>
      <c r="J20" s="130" t="s">
        <v>50</v>
      </c>
      <c r="K20" s="421" t="s">
        <v>48</v>
      </c>
      <c r="L20" s="130" t="s">
        <v>48</v>
      </c>
      <c r="M20" s="130" t="s">
        <v>48</v>
      </c>
      <c r="N20" s="130" t="s">
        <v>48</v>
      </c>
      <c r="O20" s="260">
        <v>9.1199999999999992</v>
      </c>
      <c r="P20" s="42" t="s">
        <v>37</v>
      </c>
      <c r="Q20" s="42" t="s">
        <v>20</v>
      </c>
      <c r="R20" s="45" t="str">
        <f>IF(B20=0," ",VLOOKUP($B20,[1]Женщины!$B$1:$H$65536,7,FALSE))</f>
        <v>Нальгиев А.А., Шиловская Т.А.</v>
      </c>
    </row>
    <row r="21" spans="1:18" x14ac:dyDescent="0.25">
      <c r="A21" s="42">
        <v>11</v>
      </c>
      <c r="B21" s="95">
        <v>85</v>
      </c>
      <c r="C21" s="40" t="str">
        <f>IF(B21=0," ",VLOOKUP(B21,[1]Женщины!B$1:H$65536,2,FALSE))</f>
        <v>Кокарева Ксения</v>
      </c>
      <c r="D21" s="129" t="str">
        <f>IF(B21=0," ",VLOOKUP($B21,[1]Женщины!$B$1:$H$65536,3,FALSE))</f>
        <v>07.12.1998</v>
      </c>
      <c r="E21" s="42" t="str">
        <f>IF(B21=0," ",IF(VLOOKUP($B21,[1]Женщины!$B$1:$H$65536,4,FALSE)=0," ",VLOOKUP($B21,[1]Женщины!$B$1:$H$65536,4,FALSE)))</f>
        <v>2р</v>
      </c>
      <c r="F21" s="40" t="str">
        <f>IF(B21=0," ",VLOOKUP($B21,[1]Женщины!$B$1:$H$65536,5,FALSE))</f>
        <v>Ярославская</v>
      </c>
      <c r="G21" s="45" t="str">
        <f>IF(B21=0," ",VLOOKUP($B21,[1]Женщины!$B$1:$H$65536,6,FALSE))</f>
        <v>Рыбинск, СДЮСШОР-2</v>
      </c>
      <c r="H21" s="130">
        <v>6.96</v>
      </c>
      <c r="I21" s="130" t="s">
        <v>50</v>
      </c>
      <c r="J21" s="146">
        <v>8.7799999999999994</v>
      </c>
      <c r="K21" s="421" t="s">
        <v>48</v>
      </c>
      <c r="L21" s="130" t="s">
        <v>48</v>
      </c>
      <c r="M21" s="130" t="s">
        <v>48</v>
      </c>
      <c r="N21" s="130" t="s">
        <v>48</v>
      </c>
      <c r="O21" s="260">
        <v>8.7799999999999994</v>
      </c>
      <c r="P21" s="25" t="str">
        <f>IF(O21=0," ",IF(O21&gt;=[1]Разряды!$D$49,[1]Разряды!$D$3,IF(O21&gt;=[1]Разряды!$E$49,[1]Разряды!$E$3,IF(O21&gt;=[1]Разряды!$F$49,[1]Разряды!$F$3,IF(O21&gt;=[1]Разряды!$G$43,[1]Разряды!$G$3,IF(O21&gt;=[1]Разряды!$H$49,[1]Разряды!$H$3,IF(O21&gt;=[1]Разряды!$I$49,[1]Разряды!$I$3,IF(O21&gt;=[1]Разряды!$J$49,[1]Разряды!$J$3,"б/р"))))))))</f>
        <v>1юр</v>
      </c>
      <c r="Q21" s="42" t="s">
        <v>20</v>
      </c>
      <c r="R21" s="40" t="str">
        <f>IF(B21=0," ",VLOOKUP($B21,[1]Женщины!$B$1:$H$65536,7,FALSE))</f>
        <v>Дорожкина О.Н.</v>
      </c>
    </row>
    <row r="22" spans="1:18" x14ac:dyDescent="0.25">
      <c r="A22" s="42">
        <v>12</v>
      </c>
      <c r="B22" s="95">
        <v>116</v>
      </c>
      <c r="C22" s="40" t="str">
        <f>IF(B22=0," ",VLOOKUP(B22,[1]Женщины!B$1:H$65536,2,FALSE))</f>
        <v>Маковская Ника</v>
      </c>
      <c r="D22" s="129" t="str">
        <f>IF(B22=0," ",VLOOKUP($B22,[1]Женщины!$B$1:$H$65536,3,FALSE))</f>
        <v>10.01.1999</v>
      </c>
      <c r="E22" s="42" t="str">
        <f>IF(B22=0," ",IF(VLOOKUP($B22,[1]Женщины!$B$1:$H$65536,4,FALSE)=0," ",VLOOKUP($B22,[1]Женщины!$B$1:$H$65536,4,FALSE)))</f>
        <v>2р</v>
      </c>
      <c r="F22" s="40" t="str">
        <f>IF(B22=0," ",VLOOKUP($B22,[1]Женщины!$B$1:$H$65536,5,FALSE))</f>
        <v>Ярославская</v>
      </c>
      <c r="G22" s="45" t="str">
        <f>IF(B22=0," ",VLOOKUP($B22,[1]Женщины!$B$1:$H$65536,6,FALSE))</f>
        <v>Рыбинск, СДЮСШОР-2, МКОУ ДОД ДЮСШ РМР</v>
      </c>
      <c r="H22" s="130">
        <v>8.23</v>
      </c>
      <c r="I22" s="130">
        <v>8.68</v>
      </c>
      <c r="J22" s="130" t="s">
        <v>50</v>
      </c>
      <c r="K22" s="421" t="s">
        <v>48</v>
      </c>
      <c r="L22" s="130" t="s">
        <v>48</v>
      </c>
      <c r="M22" s="130" t="s">
        <v>48</v>
      </c>
      <c r="N22" s="130" t="s">
        <v>48</v>
      </c>
      <c r="O22" s="260">
        <v>8.68</v>
      </c>
      <c r="P22" s="25" t="str">
        <f>IF(O22=0," ",IF(O22&gt;=[1]Разряды!$D$49,[1]Разряды!$D$3,IF(O22&gt;=[1]Разряды!$E$49,[1]Разряды!$E$3,IF(O22&gt;=[1]Разряды!$F$49,[1]Разряды!$F$3,IF(O22&gt;=[1]Разряды!$G$43,[1]Разряды!$G$3,IF(O22&gt;=[1]Разряды!$H$49,[1]Разряды!$H$3,IF(O22&gt;=[1]Разряды!$I$49,[1]Разряды!$I$3,IF(O22&gt;=[1]Разряды!$J$49,[1]Разряды!$J$3,"б/р"))))))))</f>
        <v>1юр</v>
      </c>
      <c r="Q22" s="42" t="s">
        <v>20</v>
      </c>
      <c r="R22" s="40" t="str">
        <f>IF(B22=0," ",VLOOKUP($B22,[1]Женщины!$B$1:$H$65536,7,FALSE))</f>
        <v>Пивентьев С.А.</v>
      </c>
    </row>
    <row r="23" spans="1:18" ht="16.5" thickBot="1" x14ac:dyDescent="0.3">
      <c r="A23" s="148"/>
      <c r="B23" s="148"/>
      <c r="C23" s="149"/>
      <c r="D23" s="150"/>
      <c r="E23" s="150"/>
      <c r="F23" s="149"/>
      <c r="G23" s="149"/>
      <c r="H23" s="135"/>
      <c r="I23" s="135"/>
      <c r="J23" s="135"/>
      <c r="K23" s="425"/>
      <c r="L23" s="133"/>
      <c r="M23" s="136"/>
      <c r="N23" s="136"/>
      <c r="O23" s="167"/>
      <c r="P23" s="148"/>
      <c r="Q23" s="148"/>
      <c r="R23" s="152"/>
    </row>
    <row r="24" spans="1:18" ht="16.5" thickTop="1" x14ac:dyDescent="0.25">
      <c r="A24" s="153"/>
      <c r="B24" s="153"/>
      <c r="C24" s="154"/>
      <c r="D24" s="142"/>
      <c r="E24" s="142"/>
      <c r="F24" s="154"/>
      <c r="G24" s="154"/>
      <c r="H24" s="137"/>
      <c r="I24" s="61"/>
      <c r="J24" s="61"/>
      <c r="K24" s="61"/>
      <c r="L24" s="61"/>
      <c r="M24" s="138"/>
      <c r="N24" s="138"/>
      <c r="O24" s="155"/>
      <c r="P24" s="153"/>
      <c r="Q24" s="153"/>
      <c r="R24" s="143"/>
    </row>
    <row r="25" spans="1:18" ht="15.75" x14ac:dyDescent="0.25">
      <c r="A25" s="153"/>
      <c r="B25" s="153"/>
      <c r="C25" s="154"/>
      <c r="D25" s="142"/>
      <c r="E25" s="142"/>
      <c r="F25" s="154"/>
      <c r="G25" s="154"/>
      <c r="H25" s="137"/>
      <c r="I25" s="61"/>
      <c r="J25" s="61"/>
      <c r="K25" s="61"/>
      <c r="L25" s="61"/>
      <c r="M25" s="138"/>
      <c r="N25" s="138"/>
      <c r="O25" s="155"/>
      <c r="P25" s="153"/>
      <c r="Q25" s="153"/>
      <c r="R25" s="143"/>
    </row>
    <row r="26" spans="1:18" ht="18" x14ac:dyDescent="0.25">
      <c r="A26"/>
      <c r="B26" s="426"/>
      <c r="C26" s="426"/>
      <c r="D26" s="426"/>
      <c r="E26" s="117"/>
      <c r="F26" s="314" t="s">
        <v>110</v>
      </c>
      <c r="G26" s="314"/>
      <c r="H26" s="314"/>
      <c r="I26" s="314"/>
      <c r="J26" s="314"/>
      <c r="K26" s="314"/>
      <c r="L26" s="314"/>
      <c r="M26" s="118"/>
      <c r="N26" s="304" t="s">
        <v>103</v>
      </c>
      <c r="O26" s="304"/>
      <c r="P26" s="304"/>
      <c r="Q26" s="304"/>
      <c r="R26" s="304"/>
    </row>
    <row r="27" spans="1:18" ht="18" x14ac:dyDescent="0.25">
      <c r="A27" s="259" t="s">
        <v>151</v>
      </c>
      <c r="B27" s="119"/>
      <c r="C27" s="119"/>
      <c r="D27" s="115"/>
      <c r="E27" s="117"/>
      <c r="F27" s="117"/>
      <c r="G27" s="120" t="s">
        <v>154</v>
      </c>
      <c r="H27" s="121"/>
      <c r="I27" s="161" t="s">
        <v>40</v>
      </c>
      <c r="J27" s="123"/>
      <c r="K27" s="161"/>
      <c r="L27" s="161"/>
      <c r="M27" s="161"/>
      <c r="N27" s="124" t="s">
        <v>152</v>
      </c>
      <c r="O27" s="161"/>
      <c r="P27" s="271"/>
      <c r="Q27" s="271"/>
      <c r="R27" s="124"/>
    </row>
    <row r="28" spans="1:18" x14ac:dyDescent="0.25">
      <c r="A28" s="287" t="s">
        <v>41</v>
      </c>
      <c r="B28" s="291" t="s">
        <v>42</v>
      </c>
      <c r="C28" s="307" t="s">
        <v>9</v>
      </c>
      <c r="D28" s="296" t="s">
        <v>44</v>
      </c>
      <c r="E28" s="287" t="s">
        <v>45</v>
      </c>
      <c r="F28" s="287" t="s">
        <v>12</v>
      </c>
      <c r="G28" s="287" t="s">
        <v>46</v>
      </c>
      <c r="H28" s="317" t="s">
        <v>47</v>
      </c>
      <c r="I28" s="318"/>
      <c r="J28" s="318"/>
      <c r="K28" s="318"/>
      <c r="L28" s="318"/>
      <c r="M28" s="318"/>
      <c r="N28" s="319"/>
      <c r="O28" s="287" t="s">
        <v>14</v>
      </c>
      <c r="P28" s="291" t="s">
        <v>15</v>
      </c>
      <c r="Q28" s="291" t="s">
        <v>16</v>
      </c>
      <c r="R28" s="307" t="s">
        <v>17</v>
      </c>
    </row>
    <row r="29" spans="1:18" x14ac:dyDescent="0.25">
      <c r="A29" s="311"/>
      <c r="B29" s="312"/>
      <c r="C29" s="322"/>
      <c r="D29" s="313"/>
      <c r="E29" s="311"/>
      <c r="F29" s="311"/>
      <c r="G29" s="311"/>
      <c r="H29" s="296">
        <v>1</v>
      </c>
      <c r="I29" s="296">
        <v>2</v>
      </c>
      <c r="J29" s="296">
        <v>3</v>
      </c>
      <c r="K29" s="125"/>
      <c r="L29" s="296">
        <v>4</v>
      </c>
      <c r="M29" s="296">
        <v>5</v>
      </c>
      <c r="N29" s="296">
        <v>6</v>
      </c>
      <c r="O29" s="311"/>
      <c r="P29" s="312"/>
      <c r="Q29" s="312"/>
      <c r="R29" s="322"/>
    </row>
    <row r="30" spans="1:18" x14ac:dyDescent="0.25">
      <c r="A30" s="306"/>
      <c r="B30" s="288"/>
      <c r="C30" s="308"/>
      <c r="D30" s="297"/>
      <c r="E30" s="306"/>
      <c r="F30" s="306"/>
      <c r="G30" s="306"/>
      <c r="H30" s="297"/>
      <c r="I30" s="297"/>
      <c r="J30" s="297"/>
      <c r="K30" s="126"/>
      <c r="L30" s="297"/>
      <c r="M30" s="297"/>
      <c r="N30" s="297"/>
      <c r="O30" s="306"/>
      <c r="P30" s="288"/>
      <c r="Q30" s="288"/>
      <c r="R30" s="308"/>
    </row>
    <row r="31" spans="1:18" x14ac:dyDescent="0.25">
      <c r="A31" s="16">
        <v>1</v>
      </c>
      <c r="B31" s="17">
        <v>454</v>
      </c>
      <c r="C31" s="40" t="str">
        <f>IF(B31=0," ",VLOOKUP(B31,[1]Женщины!B$1:H$65536,2,FALSE))</f>
        <v>Головня Алина</v>
      </c>
      <c r="D31" s="41" t="str">
        <f>IF(B31=0," ",VLOOKUP($B31,[1]Женщины!$B$1:$H$65536,3,FALSE))</f>
        <v>19.11.1997</v>
      </c>
      <c r="E31" s="42" t="str">
        <f>IF(B31=0," ",IF(VLOOKUP($B31,[1]Женщины!$B$1:$H$65536,4,FALSE)=0," ",VLOOKUP($B31,[1]Женщины!$B$1:$H$65536,4,FALSE)))</f>
        <v>3р</v>
      </c>
      <c r="F31" s="40" t="str">
        <f>IF(B31=0," ",VLOOKUP($B31,[1]Женщины!$B$1:$H$65536,5,FALSE))</f>
        <v>Ярославская</v>
      </c>
      <c r="G31" s="45" t="str">
        <f>IF(B31=0," ",VLOOKUP($B31,[1]Женщины!$B$1:$H$65536,6,FALSE))</f>
        <v>Переславль, ДЮСШ</v>
      </c>
      <c r="H31" s="159" t="s">
        <v>50</v>
      </c>
      <c r="I31" s="130">
        <v>8.93</v>
      </c>
      <c r="J31" s="242">
        <v>8.32</v>
      </c>
      <c r="K31" s="421">
        <v>3</v>
      </c>
      <c r="L31" s="130">
        <v>8.2200000000000006</v>
      </c>
      <c r="M31" s="242">
        <v>8.18</v>
      </c>
      <c r="N31" s="159" t="s">
        <v>50</v>
      </c>
      <c r="O31" s="427">
        <v>8.93</v>
      </c>
      <c r="P31" s="25" t="str">
        <f>IF(O31=0," ",IF(O31&gt;=[1]Разряды!$E$49,[1]Разряды!$E$3,IF(O31&gt;=[1]Разряды!$F$49,[1]Разряды!$F$3,IF(O31&gt;=[1]Разряды!$G$49,[1]Разряды!$G$3,IF(O31&gt;=[1]Разряды!$H$49,[1]Разряды!$H$3,IF(O31&gt;=[1]Разряды!$I$49,[1]Разряды!$I$3,IF(O31&gt;=[1]Разряды!$J$49,[1]Разряды!$J$3,"б/р")))))))</f>
        <v>3р</v>
      </c>
      <c r="Q31" s="42" t="s">
        <v>20</v>
      </c>
      <c r="R31" s="40" t="str">
        <f>IF(B31=0," ",VLOOKUP($B31,[1]Женщины!$B$1:$H$65536,7,FALSE))</f>
        <v>Темнякова А.В.</v>
      </c>
    </row>
    <row r="32" spans="1:18" x14ac:dyDescent="0.25">
      <c r="A32" s="16">
        <v>2</v>
      </c>
      <c r="B32" s="17">
        <v>775</v>
      </c>
      <c r="C32" s="40" t="str">
        <f>IF(B32=0," ",VLOOKUP(B32,[1]Женщины!B$1:H$65536,2,FALSE))</f>
        <v>Гадаева Кристина</v>
      </c>
      <c r="D32" s="41" t="str">
        <f>IF(B32=0," ",VLOOKUP($B32,[1]Женщины!$B$1:$H$65536,3,FALSE))</f>
        <v>01.02.1997</v>
      </c>
      <c r="E32" s="42" t="str">
        <f>IF(B32=0," ",IF(VLOOKUP($B32,[1]Женщины!$B$1:$H$65536,4,FALSE)=0," ",VLOOKUP($B32,[1]Женщины!$B$1:$H$65536,4,FALSE)))</f>
        <v>3р</v>
      </c>
      <c r="F32" s="40" t="str">
        <f>IF(B32=0," ",VLOOKUP($B32,[1]Женщины!$B$1:$H$65536,5,FALSE))</f>
        <v>Ярославская</v>
      </c>
      <c r="G32" s="45" t="str">
        <f>IF(B32=0," ",VLOOKUP($B32,[1]Женщины!$B$1:$H$65536,6,FALSE))</f>
        <v>Ярославль, ГОБУ ЯО СДЮСШОР</v>
      </c>
      <c r="H32" s="159">
        <v>8.3800000000000008</v>
      </c>
      <c r="I32" s="130">
        <v>8.2200000000000006</v>
      </c>
      <c r="J32" s="242">
        <v>8.14</v>
      </c>
      <c r="K32" s="421">
        <v>2</v>
      </c>
      <c r="L32" s="130">
        <v>7.6</v>
      </c>
      <c r="M32" s="242">
        <v>8.51</v>
      </c>
      <c r="N32" s="159">
        <v>8.14</v>
      </c>
      <c r="O32" s="260">
        <v>8.51</v>
      </c>
      <c r="P32" s="25" t="str">
        <f>IF(O32=0," ",IF(O32&gt;=[1]Разряды!$E$49,[1]Разряды!$E$3,IF(O32&gt;=[1]Разряды!$F$49,[1]Разряды!$F$3,IF(O32&gt;=[1]Разряды!$G$49,[1]Разряды!$G$3,IF(O32&gt;=[1]Разряды!$H$49,[1]Разряды!$H$3,IF(O32&gt;=[1]Разряды!$I$49,[1]Разряды!$I$3,IF(O32&gt;=[1]Разряды!$J$49,[1]Разряды!$J$3,"б/р")))))))</f>
        <v>3р</v>
      </c>
      <c r="Q32" s="42" t="s">
        <v>20</v>
      </c>
      <c r="R32" s="40" t="str">
        <f>IF(B32=0," ",VLOOKUP($B32,[1]Женщины!$B$1:$H$65536,7,FALSE))</f>
        <v>Сотин В.В.</v>
      </c>
    </row>
    <row r="33" spans="1:18" x14ac:dyDescent="0.25">
      <c r="A33" s="16">
        <v>3</v>
      </c>
      <c r="B33" s="17">
        <v>30</v>
      </c>
      <c r="C33" s="40" t="str">
        <f>IF(B33=0," ",VLOOKUP(B33,[1]Женщины!B$1:H$65536,2,FALSE))</f>
        <v>Ахмедханова Зоя</v>
      </c>
      <c r="D33" s="41" t="str">
        <f>IF(B33=0," ",VLOOKUP($B33,[1]Женщины!$B$1:$H$65536,3,FALSE))</f>
        <v>08.10.1996</v>
      </c>
      <c r="E33" s="42" t="str">
        <f>IF(B33=0," ",IF(VLOOKUP($B33,[1]Женщины!$B$1:$H$65536,4,FALSE)=0," ",VLOOKUP($B33,[1]Женщины!$B$1:$H$65536,4,FALSE)))</f>
        <v>3р</v>
      </c>
      <c r="F33" s="40" t="str">
        <f>IF(B33=0," ",VLOOKUP($B33,[1]Женщины!$B$1:$H$65536,5,FALSE))</f>
        <v>Ярославская</v>
      </c>
      <c r="G33" s="45" t="str">
        <f>IF(B33=0," ",VLOOKUP($B33,[1]Женщины!$B$1:$H$65536,6,FALSE))</f>
        <v>Ярославль, СДЮСШОР-19</v>
      </c>
      <c r="H33" s="159">
        <v>6.76</v>
      </c>
      <c r="I33" s="130">
        <v>7.18</v>
      </c>
      <c r="J33" s="242">
        <v>6.49</v>
      </c>
      <c r="K33" s="421">
        <v>1</v>
      </c>
      <c r="L33" s="130" t="s">
        <v>50</v>
      </c>
      <c r="M33" s="242">
        <v>6.82</v>
      </c>
      <c r="N33" s="159">
        <v>7.58</v>
      </c>
      <c r="O33" s="260">
        <v>7.58</v>
      </c>
      <c r="P33" s="25" t="str">
        <f>IF(O33=0," ",IF(O33&gt;=[1]Разряды!$E$49,[1]Разряды!$E$3,IF(O33&gt;=[1]Разряды!$F$49,[1]Разряды!$F$3,IF(O33&gt;=[1]Разряды!$G$49,[1]Разряды!$G$3,IF(O33&gt;=[1]Разряды!$H$49,[1]Разряды!$H$3,IF(O33&gt;=[1]Разряды!$I$49,[1]Разряды!$I$3,IF(O33&gt;=[1]Разряды!$J$49,[1]Разряды!$J$3,"б/р")))))))</f>
        <v>1юр</v>
      </c>
      <c r="Q33" s="42" t="s">
        <v>20</v>
      </c>
      <c r="R33" s="40" t="str">
        <f>IF(B33=0," ",VLOOKUP($B33,[1]Женщины!$B$1:$H$65536,7,FALSE))</f>
        <v>Видманова Ю.В.</v>
      </c>
    </row>
    <row r="34" spans="1:18" ht="16.5" thickBot="1" x14ac:dyDescent="0.3">
      <c r="A34" s="148"/>
      <c r="B34" s="148"/>
      <c r="C34" s="149"/>
      <c r="D34" s="150"/>
      <c r="E34" s="150"/>
      <c r="F34" s="149"/>
      <c r="G34" s="149"/>
      <c r="H34" s="135"/>
      <c r="I34" s="135"/>
      <c r="J34" s="135"/>
      <c r="K34" s="134"/>
      <c r="L34" s="133"/>
      <c r="M34" s="136"/>
      <c r="N34" s="136"/>
      <c r="O34" s="167"/>
      <c r="P34" s="148"/>
      <c r="Q34" s="148"/>
      <c r="R34" s="152"/>
    </row>
    <row r="35" spans="1:18" ht="16.5" thickTop="1" x14ac:dyDescent="0.25">
      <c r="A35" s="153"/>
      <c r="B35" s="153"/>
      <c r="C35" s="154"/>
      <c r="D35" s="142"/>
      <c r="E35" s="142"/>
      <c r="F35" s="154"/>
      <c r="G35" s="154"/>
      <c r="H35" s="137"/>
      <c r="I35" s="61"/>
      <c r="J35" s="61"/>
      <c r="K35" s="61"/>
      <c r="L35" s="61"/>
      <c r="M35" s="138"/>
      <c r="N35" s="138"/>
      <c r="O35" s="155"/>
      <c r="P35" s="153"/>
      <c r="Q35" s="153"/>
      <c r="R35" s="143"/>
    </row>
    <row r="36" spans="1:18" ht="15.75" x14ac:dyDescent="0.25">
      <c r="A36" s="153"/>
      <c r="B36" s="153"/>
      <c r="C36" s="154"/>
      <c r="D36" s="142"/>
      <c r="E36" s="142"/>
      <c r="F36" s="154"/>
      <c r="G36" s="154"/>
      <c r="H36" s="137"/>
      <c r="I36" s="61"/>
      <c r="J36" s="61"/>
      <c r="K36" s="61"/>
      <c r="L36" s="61"/>
      <c r="M36" s="138"/>
      <c r="N36" s="138"/>
      <c r="O36" s="155"/>
      <c r="P36" s="153"/>
      <c r="Q36" s="153"/>
      <c r="R36" s="143"/>
    </row>
    <row r="37" spans="1:18" ht="15.75" x14ac:dyDescent="0.25">
      <c r="A37" s="153"/>
      <c r="B37" s="153"/>
      <c r="C37" s="154"/>
      <c r="D37" s="142"/>
      <c r="E37" s="142"/>
      <c r="F37" s="154"/>
      <c r="G37" s="154"/>
      <c r="H37" s="137"/>
      <c r="I37" s="61"/>
      <c r="J37" s="61"/>
      <c r="K37" s="61"/>
      <c r="L37" s="61"/>
      <c r="M37" s="138"/>
      <c r="N37" s="138"/>
      <c r="O37" s="155"/>
      <c r="P37" s="153"/>
      <c r="Q37" s="153"/>
      <c r="R37" s="143"/>
    </row>
    <row r="38" spans="1:18" ht="15.75" x14ac:dyDescent="0.25">
      <c r="A38" s="153"/>
      <c r="B38" s="153"/>
      <c r="C38" s="154"/>
      <c r="D38" s="142"/>
      <c r="E38" s="142"/>
      <c r="F38" s="154"/>
      <c r="G38" s="154"/>
      <c r="H38" s="137"/>
      <c r="I38" s="61"/>
      <c r="J38" s="61"/>
      <c r="K38" s="61"/>
      <c r="L38" s="61"/>
      <c r="M38" s="138"/>
      <c r="N38" s="138"/>
      <c r="O38" s="155"/>
      <c r="P38" s="153"/>
      <c r="Q38" s="153"/>
      <c r="R38" s="143"/>
    </row>
    <row r="39" spans="1:18" ht="15.75" x14ac:dyDescent="0.25">
      <c r="A39" s="153"/>
      <c r="B39" s="153"/>
      <c r="C39" s="154"/>
      <c r="D39" s="142"/>
      <c r="E39" s="142"/>
      <c r="F39" s="154"/>
      <c r="G39" s="154"/>
      <c r="H39" s="137"/>
      <c r="I39" s="61"/>
      <c r="J39" s="61"/>
      <c r="K39" s="61"/>
      <c r="L39" s="61"/>
      <c r="M39" s="138"/>
      <c r="N39" s="138"/>
      <c r="O39" s="155"/>
      <c r="P39" s="153"/>
      <c r="Q39" s="153"/>
      <c r="R39" s="143"/>
    </row>
    <row r="40" spans="1:18" ht="15.75" x14ac:dyDescent="0.25">
      <c r="A40" s="153"/>
      <c r="B40" s="153"/>
      <c r="C40" s="154"/>
      <c r="D40" s="142"/>
      <c r="E40" s="142"/>
      <c r="F40" s="154"/>
      <c r="G40" s="154"/>
      <c r="H40" s="137"/>
      <c r="I40" s="61"/>
      <c r="J40" s="61"/>
      <c r="K40" s="61"/>
      <c r="L40" s="61"/>
      <c r="M40" s="138"/>
      <c r="N40" s="138"/>
      <c r="O40" s="155"/>
      <c r="P40" s="153"/>
      <c r="Q40" s="153"/>
      <c r="R40" s="143"/>
    </row>
  </sheetData>
  <mergeCells count="46">
    <mergeCell ref="I29:I30"/>
    <mergeCell ref="J29:J30"/>
    <mergeCell ref="L29:L30"/>
    <mergeCell ref="M29:M30"/>
    <mergeCell ref="N29:N30"/>
    <mergeCell ref="B26:D26"/>
    <mergeCell ref="F26:L26"/>
    <mergeCell ref="N26:R26"/>
    <mergeCell ref="A28:A30"/>
    <mergeCell ref="B28:B30"/>
    <mergeCell ref="C28:C30"/>
    <mergeCell ref="D28:D30"/>
    <mergeCell ref="E28:E30"/>
    <mergeCell ref="F28:F30"/>
    <mergeCell ref="G28:G30"/>
    <mergeCell ref="H28:N28"/>
    <mergeCell ref="O28:O30"/>
    <mergeCell ref="P28:P30"/>
    <mergeCell ref="Q28:Q30"/>
    <mergeCell ref="R28:R30"/>
    <mergeCell ref="H29:H30"/>
    <mergeCell ref="I9:I10"/>
    <mergeCell ref="J9:J10"/>
    <mergeCell ref="L9:L10"/>
    <mergeCell ref="M9:M10"/>
    <mergeCell ref="N9:N10"/>
    <mergeCell ref="D5:R5"/>
    <mergeCell ref="F6:L6"/>
    <mergeCell ref="N6:R6"/>
    <mergeCell ref="A8:A10"/>
    <mergeCell ref="B8:B10"/>
    <mergeCell ref="C8:C10"/>
    <mergeCell ref="D8:D10"/>
    <mergeCell ref="E8:E10"/>
    <mergeCell ref="F8:F10"/>
    <mergeCell ref="G8:G10"/>
    <mergeCell ref="H8:N8"/>
    <mergeCell ref="O8:O10"/>
    <mergeCell ref="P8:P10"/>
    <mergeCell ref="Q8:Q10"/>
    <mergeCell ref="R8:R10"/>
    <mergeCell ref="H9:H10"/>
    <mergeCell ref="A1:R1"/>
    <mergeCell ref="A2:R2"/>
    <mergeCell ref="D3:R3"/>
    <mergeCell ref="D4:R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opLeftCell="A37" workbookViewId="0">
      <selection activeCell="N45" sqref="N45"/>
    </sheetView>
  </sheetViews>
  <sheetFormatPr defaultRowHeight="15" x14ac:dyDescent="0.25"/>
  <cols>
    <col min="1" max="1" width="3.5703125" style="209" customWidth="1"/>
    <col min="2" max="2" width="4.7109375" style="209" customWidth="1"/>
    <col min="3" max="3" width="5.5703125" customWidth="1"/>
    <col min="4" max="4" width="20.5703125" style="209" customWidth="1"/>
    <col min="5" max="5" width="9" style="209" customWidth="1"/>
    <col min="6" max="6" width="6.28515625" customWidth="1"/>
    <col min="7" max="7" width="13.7109375" customWidth="1"/>
    <col min="8" max="8" width="24.85546875" customWidth="1"/>
    <col min="9" max="9" width="4.42578125" style="160" customWidth="1"/>
    <col min="10" max="10" width="4.140625" bestFit="1" customWidth="1"/>
    <col min="11" max="11" width="5" bestFit="1" customWidth="1"/>
    <col min="12" max="13" width="4.140625" bestFit="1" customWidth="1"/>
    <col min="14" max="16" width="4.42578125" customWidth="1"/>
    <col min="17" max="17" width="4.28515625" customWidth="1"/>
    <col min="18" max="18" width="4.85546875" customWidth="1"/>
    <col min="19" max="19" width="4" customWidth="1"/>
    <col min="20" max="20" width="4.42578125" customWidth="1"/>
    <col min="21" max="21" width="5.85546875" customWidth="1"/>
    <col min="22" max="22" width="6.42578125" customWidth="1"/>
    <col min="23" max="23" width="5.42578125" customWidth="1"/>
    <col min="24" max="24" width="14.28515625" customWidth="1"/>
  </cols>
  <sheetData>
    <row r="1" spans="1:24" ht="20.25" x14ac:dyDescent="0.3">
      <c r="A1" s="292" t="s">
        <v>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</row>
    <row r="2" spans="1:24" ht="22.5" x14ac:dyDescent="0.3">
      <c r="A2" s="293" t="s">
        <v>0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</row>
    <row r="3" spans="1:24" ht="20.25" x14ac:dyDescent="0.3">
      <c r="A3" s="1"/>
      <c r="B3" s="77"/>
      <c r="C3" s="77"/>
      <c r="D3" s="77"/>
      <c r="E3" s="294" t="s">
        <v>27</v>
      </c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</row>
    <row r="4" spans="1:24" ht="15.75" x14ac:dyDescent="0.25">
      <c r="A4" s="1"/>
      <c r="B4" s="114"/>
      <c r="C4" s="114"/>
      <c r="D4" s="114"/>
      <c r="E4" s="309" t="s">
        <v>38</v>
      </c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</row>
    <row r="5" spans="1:24" ht="18" x14ac:dyDescent="0.25">
      <c r="A5" s="1"/>
      <c r="B5" s="115"/>
      <c r="C5" s="115"/>
      <c r="D5" s="115"/>
      <c r="E5" s="310" t="s">
        <v>55</v>
      </c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</row>
    <row r="6" spans="1:24" ht="18" x14ac:dyDescent="0.25">
      <c r="A6" s="7"/>
      <c r="B6" s="145"/>
      <c r="C6" s="145"/>
      <c r="D6" s="117"/>
      <c r="E6" s="117"/>
      <c r="F6" s="117"/>
      <c r="G6" s="327" t="s">
        <v>107</v>
      </c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274"/>
      <c r="S6" s="6" t="s">
        <v>155</v>
      </c>
      <c r="T6" s="6"/>
      <c r="U6" s="6"/>
      <c r="V6" s="6"/>
      <c r="W6" s="6"/>
      <c r="X6" s="6"/>
    </row>
    <row r="7" spans="1:24" ht="18" x14ac:dyDescent="0.25">
      <c r="A7" s="1" t="s">
        <v>56</v>
      </c>
      <c r="B7" s="171"/>
      <c r="C7" s="115"/>
      <c r="D7" s="117"/>
      <c r="E7" s="117"/>
      <c r="F7" s="117"/>
      <c r="G7" s="121"/>
      <c r="H7" s="121"/>
      <c r="I7" s="121"/>
      <c r="J7" s="121"/>
      <c r="K7" s="121"/>
      <c r="L7" s="161" t="s">
        <v>40</v>
      </c>
      <c r="M7" s="161"/>
      <c r="N7" s="161"/>
      <c r="O7" s="161"/>
      <c r="P7" s="161"/>
      <c r="Q7" s="161"/>
      <c r="R7" s="161"/>
      <c r="S7" s="428" t="s">
        <v>156</v>
      </c>
      <c r="T7" s="161"/>
      <c r="U7" s="161"/>
      <c r="W7" s="172"/>
      <c r="X7" s="172"/>
    </row>
    <row r="8" spans="1:24" ht="18" customHeight="1" x14ac:dyDescent="0.25">
      <c r="A8" s="331" t="s">
        <v>7</v>
      </c>
      <c r="B8" s="331" t="s">
        <v>57</v>
      </c>
      <c r="C8" s="287" t="s">
        <v>42</v>
      </c>
      <c r="D8" s="307" t="s">
        <v>9</v>
      </c>
      <c r="E8" s="331" t="s">
        <v>44</v>
      </c>
      <c r="F8" s="331" t="s">
        <v>45</v>
      </c>
      <c r="G8" s="287" t="s">
        <v>12</v>
      </c>
      <c r="H8" s="287" t="s">
        <v>46</v>
      </c>
      <c r="I8" s="337" t="s">
        <v>58</v>
      </c>
      <c r="J8" s="338"/>
      <c r="K8" s="338"/>
      <c r="L8" s="338"/>
      <c r="M8" s="338"/>
      <c r="N8" s="338"/>
      <c r="O8" s="338"/>
      <c r="P8" s="338"/>
      <c r="Q8" s="338"/>
      <c r="R8" s="339"/>
      <c r="S8" s="340" t="s">
        <v>59</v>
      </c>
      <c r="T8" s="328" t="s">
        <v>60</v>
      </c>
      <c r="U8" s="307" t="s">
        <v>61</v>
      </c>
      <c r="V8" s="334" t="s">
        <v>15</v>
      </c>
      <c r="W8" s="291" t="s">
        <v>62</v>
      </c>
      <c r="X8" s="307" t="s">
        <v>17</v>
      </c>
    </row>
    <row r="9" spans="1:24" x14ac:dyDescent="0.25">
      <c r="A9" s="332"/>
      <c r="B9" s="332"/>
      <c r="C9" s="312"/>
      <c r="D9" s="313"/>
      <c r="E9" s="332"/>
      <c r="F9" s="332"/>
      <c r="G9" s="312"/>
      <c r="H9" s="312"/>
      <c r="I9" s="296">
        <v>135</v>
      </c>
      <c r="J9" s="296">
        <v>140</v>
      </c>
      <c r="K9" s="296">
        <v>145</v>
      </c>
      <c r="L9" s="296">
        <v>150</v>
      </c>
      <c r="M9" s="296">
        <v>155</v>
      </c>
      <c r="N9" s="296">
        <v>160</v>
      </c>
      <c r="O9" s="296">
        <v>165</v>
      </c>
      <c r="P9" s="296">
        <v>170</v>
      </c>
      <c r="Q9" s="296"/>
      <c r="R9" s="296"/>
      <c r="S9" s="341"/>
      <c r="T9" s="329"/>
      <c r="U9" s="322"/>
      <c r="V9" s="335"/>
      <c r="W9" s="312"/>
      <c r="X9" s="322"/>
    </row>
    <row r="10" spans="1:24" x14ac:dyDescent="0.25">
      <c r="A10" s="333"/>
      <c r="B10" s="333"/>
      <c r="C10" s="288"/>
      <c r="D10" s="297"/>
      <c r="E10" s="333"/>
      <c r="F10" s="333"/>
      <c r="G10" s="288"/>
      <c r="H10" s="288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342"/>
      <c r="T10" s="330"/>
      <c r="U10" s="308"/>
      <c r="V10" s="336"/>
      <c r="W10" s="288"/>
      <c r="X10" s="308"/>
    </row>
    <row r="11" spans="1:24" x14ac:dyDescent="0.25">
      <c r="A11" s="111">
        <v>1</v>
      </c>
      <c r="B11" s="157">
        <v>155</v>
      </c>
      <c r="C11" s="20">
        <v>128</v>
      </c>
      <c r="D11" s="18" t="str">
        <f>IF(C11=0," ",VLOOKUP(C11,[1]Женщины!B$1:I$65536,2,FALSE))</f>
        <v>Погодина Дарья</v>
      </c>
      <c r="E11" s="127" t="str">
        <f>IF(C11=0," ",VLOOKUP($C11,[1]Женщины!$B$1:$H$65536,3,FALSE))</f>
        <v>20.10.1999</v>
      </c>
      <c r="F11" s="20" t="str">
        <f>IF(C11=0," ",IF(VLOOKUP($C11,[1]Женщины!$B$1:$H$65536,4,FALSE)=0," ",VLOOKUP($C11,[1]Женщины!$B$1:$H$65536,4,FALSE)))</f>
        <v>КМС</v>
      </c>
      <c r="G11" s="24" t="str">
        <f>IF(C11=0," ",VLOOKUP($C11,[1]Женщины!$B$1:$H$65536,5,FALSE))</f>
        <v>Ивановская</v>
      </c>
      <c r="H11" s="386" t="str">
        <f>IF(C11=0," ",VLOOKUP($C11,[1]Женщины!$B$1:$H$65536,6,FALSE))</f>
        <v>Кинешма, СДЮШОР им. С. Клюгина</v>
      </c>
      <c r="I11" s="159"/>
      <c r="J11" s="159"/>
      <c r="K11" s="42"/>
      <c r="L11" s="159"/>
      <c r="M11" s="159" t="s">
        <v>63</v>
      </c>
      <c r="N11" s="159" t="s">
        <v>63</v>
      </c>
      <c r="O11" s="159" t="s">
        <v>65</v>
      </c>
      <c r="P11" s="159" t="s">
        <v>64</v>
      </c>
      <c r="Q11" s="159"/>
      <c r="R11" s="159"/>
      <c r="S11" s="181">
        <v>2</v>
      </c>
      <c r="T11" s="181">
        <v>1</v>
      </c>
      <c r="U11" s="182">
        <v>1.65</v>
      </c>
      <c r="V11" s="25" t="str">
        <f>IF(U11=0," ",IF(U11&gt;=[1]Разряды!$D$41,[1]Разряды!$D$3,IF(U11&gt;=[1]Разряды!$E$41,[1]Разряды!$E$3,IF(U11&gt;=[1]Разряды!$F$41,[1]Разряды!$F$3,IF(U11&gt;=[1]Разряды!$G$41,[1]Разряды!$G$3,IF(U11&gt;=[1]Разряды!$H$41,[1]Разряды!$H$3,IF(U11&gt;=[1]Разряды!$I$41,[1]Разряды!$I$3,IF(U11&gt;=[1]Разряды!$J$41,[1]Разряды!$J$3,"б/р"))))))))</f>
        <v>1р</v>
      </c>
      <c r="W11" s="20" t="s">
        <v>20</v>
      </c>
      <c r="X11" s="24" t="str">
        <f>IF(C11=0," ",VLOOKUP($C11,[1]Женщины!$B$1:$H$65536,7,FALSE))</f>
        <v>Кузинов Н.В.</v>
      </c>
    </row>
    <row r="12" spans="1:24" x14ac:dyDescent="0.25">
      <c r="A12" s="111">
        <v>2</v>
      </c>
      <c r="B12" s="157">
        <v>155</v>
      </c>
      <c r="C12" s="20">
        <v>367</v>
      </c>
      <c r="D12" s="18" t="str">
        <f>IF(C12=0," ",VLOOKUP(C12,[1]Женщины!B$1:I$65536,2,FALSE))</f>
        <v>Кузнецова Алина</v>
      </c>
      <c r="E12" s="127" t="str">
        <f>IF(C12=0," ",VLOOKUP($C12,[1]Женщины!$B$1:$H$65536,3,FALSE))</f>
        <v>22.02.2000</v>
      </c>
      <c r="F12" s="20" t="str">
        <f>IF(C12=0," ",IF(VLOOKUP($C12,[1]Женщины!$B$1:$H$65536,4,FALSE)=0," ",VLOOKUP($C12,[1]Женщины!$B$1:$H$65536,4,FALSE)))</f>
        <v>1р</v>
      </c>
      <c r="G12" s="24" t="str">
        <f>IF(C12=0," ",VLOOKUP($C12,[1]Женщины!$B$1:$H$65536,5,FALSE))</f>
        <v>Ивановская</v>
      </c>
      <c r="H12" s="386" t="str">
        <f>IF(C12=0," ",VLOOKUP($C12,[1]Женщины!$B$1:$H$65536,6,FALSE))</f>
        <v>Кинешма, СДЮШОР им. С. Клюгина</v>
      </c>
      <c r="I12" s="159"/>
      <c r="J12" s="159"/>
      <c r="K12" s="42"/>
      <c r="L12" s="159"/>
      <c r="M12" s="159" t="s">
        <v>63</v>
      </c>
      <c r="N12" s="159" t="s">
        <v>63</v>
      </c>
      <c r="O12" s="159" t="s">
        <v>66</v>
      </c>
      <c r="P12" s="159" t="s">
        <v>64</v>
      </c>
      <c r="Q12" s="159"/>
      <c r="R12" s="159"/>
      <c r="S12" s="181">
        <v>3</v>
      </c>
      <c r="T12" s="181">
        <v>2</v>
      </c>
      <c r="U12" s="182">
        <v>1.65</v>
      </c>
      <c r="V12" s="25" t="str">
        <f>IF(U12=0," ",IF(U12&gt;=[1]Разряды!$D$41,[1]Разряды!$D$3,IF(U12&gt;=[1]Разряды!$E$41,[1]Разряды!$E$3,IF(U12&gt;=[1]Разряды!$F$41,[1]Разряды!$F$3,IF(U12&gt;=[1]Разряды!$G$41,[1]Разряды!$G$3,IF(U12&gt;=[1]Разряды!$H$41,[1]Разряды!$H$3,IF(U12&gt;=[1]Разряды!$I$41,[1]Разряды!$I$3,IF(U12&gt;=[1]Разряды!$J$41,[1]Разряды!$J$3,"б/р"))))))))</f>
        <v>1р</v>
      </c>
      <c r="W12" s="20" t="s">
        <v>20</v>
      </c>
      <c r="X12" s="24" t="str">
        <f>IF(C12=0," ",VLOOKUP($C12,[1]Женщины!$B$1:$H$65536,7,FALSE))</f>
        <v>Мухин Е.Н.</v>
      </c>
    </row>
    <row r="13" spans="1:24" ht="23.25" x14ac:dyDescent="0.25">
      <c r="A13" s="111">
        <v>3</v>
      </c>
      <c r="B13" s="157">
        <v>145</v>
      </c>
      <c r="C13" s="20">
        <v>543</v>
      </c>
      <c r="D13" s="18" t="str">
        <f>IF(C13=0," ",VLOOKUP(C13,[1]Женщины!B$1:I$65536,2,FALSE))</f>
        <v>Чернова Елена</v>
      </c>
      <c r="E13" s="127" t="str">
        <f>IF(C13=0," ",VLOOKUP($C13,[1]Женщины!$B$1:$H$65536,3,FALSE))</f>
        <v>1998</v>
      </c>
      <c r="F13" s="20" t="str">
        <f>IF(C13=0," ",IF(VLOOKUP($C13,[1]Женщины!$B$1:$H$65536,4,FALSE)=0," ",VLOOKUP($C13,[1]Женщины!$B$1:$H$65536,4,FALSE)))</f>
        <v>1р</v>
      </c>
      <c r="G13" s="24" t="str">
        <f>IF(C13=0," ",VLOOKUP($C13,[1]Женщины!$B$1:$H$65536,5,FALSE))</f>
        <v>Владимирская</v>
      </c>
      <c r="H13" s="24" t="str">
        <f>IF(C13=0," ",VLOOKUP($C13,[1]Женщины!$B$1:$H$65536,6,FALSE))</f>
        <v>Владимир, СДЮСШОР-4</v>
      </c>
      <c r="I13" s="159"/>
      <c r="J13" s="159"/>
      <c r="K13" s="42" t="s">
        <v>63</v>
      </c>
      <c r="L13" s="159" t="s">
        <v>63</v>
      </c>
      <c r="M13" s="159" t="s">
        <v>63</v>
      </c>
      <c r="N13" s="159" t="s">
        <v>65</v>
      </c>
      <c r="O13" s="159" t="s">
        <v>64</v>
      </c>
      <c r="P13" s="159"/>
      <c r="Q13" s="159"/>
      <c r="R13" s="159"/>
      <c r="S13" s="181">
        <v>2</v>
      </c>
      <c r="T13" s="181">
        <v>1</v>
      </c>
      <c r="U13" s="182">
        <v>1.6</v>
      </c>
      <c r="V13" s="25" t="str">
        <f>IF(U13=0," ",IF(U13&gt;=[1]Разряды!$D$41,[1]Разряды!$D$3,IF(U13&gt;=[1]Разряды!$E$41,[1]Разряды!$E$3,IF(U13&gt;=[1]Разряды!$F$41,[1]Разряды!$F$3,IF(U13&gt;=[1]Разряды!$G$41,[1]Разряды!$G$3,IF(U13&gt;=[1]Разряды!$H$41,[1]Разряды!$H$3,IF(U13&gt;=[1]Разряды!$I$41,[1]Разряды!$I$3,IF(U13&gt;=[1]Разряды!$J$41,[1]Разряды!$J$3,"б/р"))))))))</f>
        <v>2р</v>
      </c>
      <c r="W13" s="20">
        <v>20</v>
      </c>
      <c r="X13" s="71" t="str">
        <f>IF(C13=0," ",VLOOKUP($C13,[1]Женщины!$B$1:$H$65536,7,FALSE))</f>
        <v>Болотнова А.А.. Морочко М.А.</v>
      </c>
    </row>
    <row r="14" spans="1:24" x14ac:dyDescent="0.25">
      <c r="A14" s="19" t="s">
        <v>157</v>
      </c>
      <c r="B14" s="175">
        <v>135</v>
      </c>
      <c r="C14" s="66">
        <v>490</v>
      </c>
      <c r="D14" s="18" t="str">
        <f>IF(C14=0," ",VLOOKUP(C14,[1]Женщины!B$1:I$65536,2,FALSE))</f>
        <v>Бывалова Екатерина</v>
      </c>
      <c r="E14" s="127" t="str">
        <f>IF(C14=0," ",VLOOKUP($C14,[1]Женщины!$B$1:$H$65536,3,FALSE))</f>
        <v>15.08.2000</v>
      </c>
      <c r="F14" s="20" t="str">
        <f>IF(C14=0," ",IF(VLOOKUP($C14,[1]Женщины!$B$1:$H$65536,4,FALSE)=0," ",VLOOKUP($C14,[1]Женщины!$B$1:$H$65536,4,FALSE)))</f>
        <v>1р</v>
      </c>
      <c r="G14" s="24" t="str">
        <f>IF(C14=0," ",VLOOKUP($C14,[1]Женщины!$B$1:$H$65536,5,FALSE))</f>
        <v>Ленинградская</v>
      </c>
      <c r="H14" s="24" t="str">
        <f>IF(C14=0," ",VLOOKUP($C14,[1]Женщины!$B$1:$H$65536,6,FALSE))</f>
        <v>Тосно, ДЮСШ-1</v>
      </c>
      <c r="I14" s="159" t="s">
        <v>63</v>
      </c>
      <c r="J14" s="159" t="s">
        <v>63</v>
      </c>
      <c r="K14" s="42" t="s">
        <v>63</v>
      </c>
      <c r="L14" s="159" t="s">
        <v>63</v>
      </c>
      <c r="M14" s="159" t="s">
        <v>63</v>
      </c>
      <c r="N14" s="159" t="s">
        <v>64</v>
      </c>
      <c r="O14" s="159"/>
      <c r="P14" s="159"/>
      <c r="Q14" s="159"/>
      <c r="R14" s="159"/>
      <c r="S14" s="181">
        <v>1</v>
      </c>
      <c r="T14" s="181"/>
      <c r="U14" s="182">
        <v>1.55</v>
      </c>
      <c r="V14" s="25" t="str">
        <f>IF(U14=0," ",IF(U14&gt;=[1]Разряды!$D$41,[1]Разряды!$D$3,IF(U14&gt;=[1]Разряды!$E$41,[1]Разряды!$E$3,IF(U14&gt;=[1]Разряды!$F$41,[1]Разряды!$F$3,IF(U14&gt;=[1]Разряды!$G$41,[1]Разряды!$G$3,IF(U14&gt;=[1]Разряды!$H$41,[1]Разряды!$H$3,IF(U14&gt;=[1]Разряды!$I$41,[1]Разряды!$I$3,IF(U14&gt;=[1]Разряды!$J$41,[1]Разряды!$J$3,"б/р"))))))))</f>
        <v>2р</v>
      </c>
      <c r="W14" s="20" t="s">
        <v>20</v>
      </c>
      <c r="X14" s="24" t="str">
        <f>IF(C14=0," ",VLOOKUP($C14,[1]Женщины!$B$1:$H$65536,7,FALSE))</f>
        <v>Иванов О.П.</v>
      </c>
    </row>
    <row r="15" spans="1:24" ht="23.25" x14ac:dyDescent="0.25">
      <c r="A15" s="393" t="s">
        <v>157</v>
      </c>
      <c r="B15" s="175">
        <v>150</v>
      </c>
      <c r="C15" s="66">
        <v>550</v>
      </c>
      <c r="D15" s="18" t="str">
        <f>IF(C15=0," ",VLOOKUP(C15,[1]Женщины!B$1:I$65536,2,FALSE))</f>
        <v>Бурмистрова Алина</v>
      </c>
      <c r="E15" s="127" t="str">
        <f>IF(C15=0," ",VLOOKUP($C15,[1]Женщины!$B$1:$H$65536,3,FALSE))</f>
        <v>07.02.1998</v>
      </c>
      <c r="F15" s="20" t="str">
        <f>IF(C15=0," ",IF(VLOOKUP($C15,[1]Женщины!$B$1:$H$65536,4,FALSE)=0," ",VLOOKUP($C15,[1]Женщины!$B$1:$H$65536,4,FALSE)))</f>
        <v>1р</v>
      </c>
      <c r="G15" s="24" t="str">
        <f>IF(C15=0," ",VLOOKUP($C15,[1]Женщины!$B$1:$H$65536,5,FALSE))</f>
        <v>Ярославская</v>
      </c>
      <c r="H15" s="24" t="str">
        <f>IF(C15=0," ",VLOOKUP($C15,[1]Женщины!$B$1:$H$65536,6,FALSE))</f>
        <v>Ярославль, ГОБУ ЯО СДЮСШОР</v>
      </c>
      <c r="I15" s="159"/>
      <c r="J15" s="159"/>
      <c r="K15" s="42"/>
      <c r="L15" s="159" t="s">
        <v>63</v>
      </c>
      <c r="M15" s="159" t="s">
        <v>63</v>
      </c>
      <c r="N15" s="159" t="s">
        <v>64</v>
      </c>
      <c r="O15" s="159"/>
      <c r="P15" s="159"/>
      <c r="Q15" s="159"/>
      <c r="R15" s="159"/>
      <c r="S15" s="181">
        <v>1</v>
      </c>
      <c r="T15" s="181"/>
      <c r="U15" s="182">
        <v>1.55</v>
      </c>
      <c r="V15" s="25" t="str">
        <f>IF(U15=0," ",IF(U15&gt;=[1]Разряды!$D$41,[1]Разряды!$D$3,IF(U15&gt;=[1]Разряды!$E$41,[1]Разряды!$E$3,IF(U15&gt;=[1]Разряды!$F$41,[1]Разряды!$F$3,IF(U15&gt;=[1]Разряды!$G$41,[1]Разряды!$G$3,IF(U15&gt;=[1]Разряды!$H$41,[1]Разряды!$H$3,IF(U15&gt;=[1]Разряды!$I$41,[1]Разряды!$I$3,IF(U15&gt;=[1]Разряды!$J$41,[1]Разряды!$J$3,"б/р"))))))))</f>
        <v>2р</v>
      </c>
      <c r="W15" s="20">
        <v>17</v>
      </c>
      <c r="X15" s="71" t="str">
        <f>IF(C15=0," ",VLOOKUP($C15,[1]Женщины!$B$1:$H$65536,7,FALSE))</f>
        <v>Бабашкин В.М., Белоусова М.Н.</v>
      </c>
    </row>
    <row r="16" spans="1:24" ht="27" customHeight="1" x14ac:dyDescent="0.25">
      <c r="A16" s="20">
        <v>6</v>
      </c>
      <c r="B16" s="157">
        <v>150</v>
      </c>
      <c r="C16" s="20">
        <v>552</v>
      </c>
      <c r="D16" s="18" t="str">
        <f>IF(C16=0," ",VLOOKUP(C16,[1]Женщины!B$1:I$65536,2,FALSE))</f>
        <v>Гарбаренко Алина</v>
      </c>
      <c r="E16" s="127" t="str">
        <f>IF(C16=0," ",VLOOKUP($C16,[1]Женщины!$B$1:$H$65536,3,FALSE))</f>
        <v>07.09.1998</v>
      </c>
      <c r="F16" s="20" t="str">
        <f>IF(C16=0," ",IF(VLOOKUP($C16,[1]Женщины!$B$1:$H$65536,4,FALSE)=0," ",VLOOKUP($C16,[1]Женщины!$B$1:$H$65536,4,FALSE)))</f>
        <v>1р</v>
      </c>
      <c r="G16" s="24" t="str">
        <f>IF(C16=0," ",VLOOKUP($C16,[1]Женщины!$B$1:$H$65536,5,FALSE))</f>
        <v>Ярославская</v>
      </c>
      <c r="H16" s="24" t="str">
        <f>IF(C16=0," ",VLOOKUP($C16,[1]Женщины!$B$1:$H$65536,6,FALSE))</f>
        <v>Ярославль, ГОБУ ЯО СДЮСШОР</v>
      </c>
      <c r="I16" s="159"/>
      <c r="J16" s="159"/>
      <c r="K16" s="42"/>
      <c r="L16" s="159" t="s">
        <v>65</v>
      </c>
      <c r="M16" s="159" t="s">
        <v>63</v>
      </c>
      <c r="N16" s="159" t="s">
        <v>64</v>
      </c>
      <c r="O16" s="159"/>
      <c r="P16" s="159"/>
      <c r="Q16" s="159"/>
      <c r="R16" s="159"/>
      <c r="S16" s="181">
        <v>1</v>
      </c>
      <c r="T16" s="181">
        <v>1</v>
      </c>
      <c r="U16" s="182">
        <v>1.55</v>
      </c>
      <c r="V16" s="25" t="str">
        <f>IF(U16=0," ",IF(U16&gt;=[1]Разряды!$D$41,[1]Разряды!$D$3,IF(U16&gt;=[1]Разряды!$E$41,[1]Разряды!$E$3,IF(U16&gt;=[1]Разряды!$F$41,[1]Разряды!$F$3,IF(U16&gt;=[1]Разряды!$G$41,[1]Разряды!$G$3,IF(U16&gt;=[1]Разряды!$H$41,[1]Разряды!$H$3,IF(U16&gt;=[1]Разряды!$I$41,[1]Разряды!$I$3,IF(U16&gt;=[1]Разряды!$J$41,[1]Разряды!$J$3,"б/р"))))))))</f>
        <v>2р</v>
      </c>
      <c r="W16" s="20" t="s">
        <v>20</v>
      </c>
      <c r="X16" s="71" t="str">
        <f>IF(C16=0," ",VLOOKUP($C16,[1]Женщины!$B$1:$H$65536,7,FALSE))</f>
        <v>Бабашкин В.М., Белоусова М.Н.</v>
      </c>
    </row>
    <row r="17" spans="1:24" ht="23.25" x14ac:dyDescent="0.25">
      <c r="A17" s="20">
        <v>7</v>
      </c>
      <c r="B17" s="175">
        <v>150</v>
      </c>
      <c r="C17" s="20">
        <v>559</v>
      </c>
      <c r="D17" s="18" t="str">
        <f>IF(C17=0," ",VLOOKUP(C17,[1]Женщины!B$1:I$65536,2,FALSE))</f>
        <v>Дубова Анастасия</v>
      </c>
      <c r="E17" s="127" t="str">
        <f>IF(C17=0," ",VLOOKUP($C17,[1]Женщины!$B$1:$H$65536,3,FALSE))</f>
        <v>22.09.2000</v>
      </c>
      <c r="F17" s="20" t="str">
        <f>IF(C17=0," ",IF(VLOOKUP($C17,[1]Женщины!$B$1:$H$65536,4,FALSE)=0," ",VLOOKUP($C17,[1]Женщины!$B$1:$H$65536,4,FALSE)))</f>
        <v>1р</v>
      </c>
      <c r="G17" s="24" t="str">
        <f>IF(C17=0," ",VLOOKUP($C17,[1]Женщины!$B$1:$H$65536,5,FALSE))</f>
        <v>Ярославская</v>
      </c>
      <c r="H17" s="24" t="str">
        <f>IF(C17=0," ",VLOOKUP($C17,[1]Женщины!$B$1:$H$65536,6,FALSE))</f>
        <v>Ярославль, ГОБУ ЯО СДЮСШОР</v>
      </c>
      <c r="I17" s="159"/>
      <c r="J17" s="159"/>
      <c r="K17" s="42"/>
      <c r="L17" s="159" t="s">
        <v>65</v>
      </c>
      <c r="M17" s="159" t="s">
        <v>65</v>
      </c>
      <c r="N17" s="159" t="s">
        <v>64</v>
      </c>
      <c r="O17" s="159"/>
      <c r="P17" s="159"/>
      <c r="Q17" s="159"/>
      <c r="R17" s="159"/>
      <c r="S17" s="181">
        <v>2</v>
      </c>
      <c r="T17" s="181">
        <v>2</v>
      </c>
      <c r="U17" s="182">
        <v>1.55</v>
      </c>
      <c r="V17" s="25" t="str">
        <f>IF(U17=0," ",IF(U17&gt;=[1]Разряды!$D$41,[1]Разряды!$D$3,IF(U17&gt;=[1]Разряды!$E$41,[1]Разряды!$E$3,IF(U17&gt;=[1]Разряды!$F$41,[1]Разряды!$F$3,IF(U17&gt;=[1]Разряды!$G$41,[1]Разряды!$G$3,IF(U17&gt;=[1]Разряды!$H$41,[1]Разряды!$H$3,IF(U17&gt;=[1]Разряды!$I$41,[1]Разряды!$I$3,IF(U17&gt;=[1]Разряды!$J$41,[1]Разряды!$J$3,"б/р"))))))))</f>
        <v>2р</v>
      </c>
      <c r="W17" s="20" t="s">
        <v>20</v>
      </c>
      <c r="X17" s="71" t="str">
        <f>IF(C17=0," ",VLOOKUP($C17,[1]Женщины!$B$1:$H$65536,7,FALSE))</f>
        <v>Бабашкин В.М., Белоусова М.Н.</v>
      </c>
    </row>
    <row r="18" spans="1:24" x14ac:dyDescent="0.25">
      <c r="A18" s="20">
        <v>8</v>
      </c>
      <c r="B18" s="175">
        <v>135</v>
      </c>
      <c r="C18" s="66">
        <v>510</v>
      </c>
      <c r="D18" s="18" t="str">
        <f>IF(C18=0," ",VLOOKUP(C18,[1]Женщины!B$1:I$65536,2,FALSE))</f>
        <v>Захарова Анна</v>
      </c>
      <c r="E18" s="127" t="str">
        <f>IF(C18=0," ",VLOOKUP($C18,[1]Женщины!$B$1:$H$65536,3,FALSE))</f>
        <v>23.06.1999</v>
      </c>
      <c r="F18" s="20" t="str">
        <f>IF(C18=0," ",IF(VLOOKUP($C18,[1]Женщины!$B$1:$H$65536,4,FALSE)=0," ",VLOOKUP($C18,[1]Женщины!$B$1:$H$65536,4,FALSE)))</f>
        <v>2р</v>
      </c>
      <c r="G18" s="24" t="str">
        <f>IF(C18=0," ",VLOOKUP($C18,[1]Женщины!$B$1:$H$65536,5,FALSE))</f>
        <v>Псковская</v>
      </c>
      <c r="H18" s="24" t="str">
        <f>IF(C18=0," ",VLOOKUP($C18,[1]Женщины!$B$1:$H$65536,6,FALSE))</f>
        <v>Псков, ДЮСШ "Надежда"</v>
      </c>
      <c r="I18" s="159" t="s">
        <v>65</v>
      </c>
      <c r="J18" s="159" t="s">
        <v>63</v>
      </c>
      <c r="K18" s="42" t="s">
        <v>63</v>
      </c>
      <c r="L18" s="159" t="s">
        <v>63</v>
      </c>
      <c r="M18" s="159" t="s">
        <v>64</v>
      </c>
      <c r="N18" s="159"/>
      <c r="O18" s="159"/>
      <c r="P18" s="159"/>
      <c r="Q18" s="159"/>
      <c r="R18" s="159"/>
      <c r="S18" s="181">
        <v>1</v>
      </c>
      <c r="T18" s="181">
        <v>1</v>
      </c>
      <c r="U18" s="182">
        <v>1.5</v>
      </c>
      <c r="V18" s="25" t="str">
        <f>IF(U18=0," ",IF(U18&gt;=[1]Разряды!$D$41,[1]Разряды!$D$3,IF(U18&gt;=[1]Разряды!$E$41,[1]Разряды!$E$3,IF(U18&gt;=[1]Разряды!$F$41,[1]Разряды!$F$3,IF(U18&gt;=[1]Разряды!$G$41,[1]Разряды!$G$3,IF(U18&gt;=[1]Разряды!$H$41,[1]Разряды!$H$3,IF(U18&gt;=[1]Разряды!$I$41,[1]Разряды!$I$3,IF(U18&gt;=[1]Разряды!$J$41,[1]Разряды!$J$3,"б/р"))))))))</f>
        <v>2р</v>
      </c>
      <c r="W18" s="20">
        <v>15</v>
      </c>
      <c r="X18" s="24" t="str">
        <f>IF(C18=0," ",VLOOKUP($C18,[1]Женщины!$B$1:$H$65536,7,FALSE))</f>
        <v>Алексеева Е.А.</v>
      </c>
    </row>
    <row r="19" spans="1:24" ht="23.25" x14ac:dyDescent="0.25">
      <c r="A19" s="20">
        <v>9</v>
      </c>
      <c r="B19" s="175">
        <v>135</v>
      </c>
      <c r="C19" s="66">
        <v>519</v>
      </c>
      <c r="D19" s="18" t="str">
        <f>IF(C19=0," ",VLOOKUP(C19,[1]Женщины!B$1:I$65536,2,FALSE))</f>
        <v>Пантелеева Яна</v>
      </c>
      <c r="E19" s="127" t="str">
        <f>IF(C19=0," ",VLOOKUP($C19,[1]Женщины!$B$1:$H$65536,3,FALSE))</f>
        <v>08.09.198</v>
      </c>
      <c r="F19" s="20" t="str">
        <f>IF(C19=0," ",IF(VLOOKUP($C19,[1]Женщины!$B$1:$H$65536,4,FALSE)=0," ",VLOOKUP($C19,[1]Женщины!$B$1:$H$65536,4,FALSE)))</f>
        <v>2р</v>
      </c>
      <c r="G19" s="24" t="str">
        <f>IF(C19=0," ",VLOOKUP($C19,[1]Женщины!$B$1:$H$65536,5,FALSE))</f>
        <v>Владимирская</v>
      </c>
      <c r="H19" s="24" t="str">
        <f>IF(C19=0," ",VLOOKUP($C19,[1]Женщины!$B$1:$H$65536,6,FALSE))</f>
        <v>Ковров, ДЮСШ</v>
      </c>
      <c r="I19" s="159" t="s">
        <v>63</v>
      </c>
      <c r="J19" s="159" t="s">
        <v>63</v>
      </c>
      <c r="K19" s="42" t="s">
        <v>66</v>
      </c>
      <c r="L19" s="159" t="s">
        <v>63</v>
      </c>
      <c r="M19" s="159" t="s">
        <v>64</v>
      </c>
      <c r="N19" s="159"/>
      <c r="O19" s="159"/>
      <c r="P19" s="159"/>
      <c r="Q19" s="159"/>
      <c r="R19" s="159"/>
      <c r="S19" s="181">
        <v>1</v>
      </c>
      <c r="T19" s="181">
        <v>2</v>
      </c>
      <c r="U19" s="182">
        <v>1.5</v>
      </c>
      <c r="V19" s="25" t="str">
        <f>IF(U19=0," ",IF(U19&gt;=[1]Разряды!$D$41,[1]Разряды!$D$3,IF(U19&gt;=[1]Разряды!$E$41,[1]Разряды!$E$3,IF(U19&gt;=[1]Разряды!$F$41,[1]Разряды!$F$3,IF(U19&gt;=[1]Разряды!$G$41,[1]Разряды!$G$3,IF(U19&gt;=[1]Разряды!$H$41,[1]Разряды!$H$3,IF(U19&gt;=[1]Разряды!$I$41,[1]Разряды!$I$3,IF(U19&gt;=[1]Разряды!$J$41,[1]Разряды!$J$3,"б/р"))))))))</f>
        <v>2р</v>
      </c>
      <c r="W19" s="20">
        <v>14</v>
      </c>
      <c r="X19" s="71" t="str">
        <f>IF(C19=0," ",VLOOKUP($C19,[1]Женщины!$B$1:$H$65536,7,FALSE))</f>
        <v>Баранов О.В., Палаткина А.В.</v>
      </c>
    </row>
    <row r="20" spans="1:24" ht="23.25" x14ac:dyDescent="0.25">
      <c r="A20" s="20">
        <v>10</v>
      </c>
      <c r="B20" s="175">
        <v>140</v>
      </c>
      <c r="C20" s="66">
        <v>553</v>
      </c>
      <c r="D20" s="18" t="str">
        <f>IF(C20=0," ",VLOOKUP(C20,[1]Женщины!B$1:I$65536,2,FALSE))</f>
        <v>Виноградова Наталия</v>
      </c>
      <c r="E20" s="127" t="str">
        <f>IF(C20=0," ",VLOOKUP($C20,[1]Женщины!$B$1:$H$65536,3,FALSE))</f>
        <v>03.01.2000</v>
      </c>
      <c r="F20" s="20" t="str">
        <f>IF(C20=0," ",IF(VLOOKUP($C20,[1]Женщины!$B$1:$H$65536,4,FALSE)=0," ",VLOOKUP($C20,[1]Женщины!$B$1:$H$65536,4,FALSE)))</f>
        <v>2р</v>
      </c>
      <c r="G20" s="18" t="str">
        <f>IF(C20=0," ",VLOOKUP($C20,[1]Женщины!$B$1:$H$65536,5,FALSE))</f>
        <v>Ярославская</v>
      </c>
      <c r="H20" s="24" t="str">
        <f>IF(C20=0," ",VLOOKUP($C20,[1]Женщины!$B$1:$H$65536,6,FALSE))</f>
        <v>Ярославль, ГОБУ ЯО СДЮСШОР</v>
      </c>
      <c r="I20" s="159"/>
      <c r="J20" s="159" t="s">
        <v>65</v>
      </c>
      <c r="K20" s="42" t="s">
        <v>63</v>
      </c>
      <c r="L20" s="159" t="s">
        <v>64</v>
      </c>
      <c r="M20" s="159"/>
      <c r="N20" s="159"/>
      <c r="O20" s="159"/>
      <c r="P20" s="159"/>
      <c r="Q20" s="159"/>
      <c r="R20" s="159"/>
      <c r="S20" s="181">
        <v>1</v>
      </c>
      <c r="T20" s="181">
        <v>1</v>
      </c>
      <c r="U20" s="182">
        <v>1.45</v>
      </c>
      <c r="V20" s="25" t="str">
        <f>IF(U20=0," ",IF(U20&gt;=[1]Разряды!$D$41,[1]Разряды!$D$3,IF(U20&gt;=[1]Разряды!$E$41,[1]Разряды!$E$3,IF(U20&gt;=[1]Разряды!$F$41,[1]Разряды!$F$3,IF(U20&gt;=[1]Разряды!$G$41,[1]Разряды!$G$3,IF(U20&gt;=[1]Разряды!$H$41,[1]Разряды!$H$3,IF(U20&gt;=[1]Разряды!$I$41,[1]Разряды!$I$3,IF(U20&gt;=[1]Разряды!$J$41,[1]Разряды!$J$3,"б/р"))))))))</f>
        <v>3р</v>
      </c>
      <c r="W20" s="20" t="s">
        <v>20</v>
      </c>
      <c r="X20" s="71" t="str">
        <f>IF(C20=0," ",VLOOKUP($C20,[1]Женщины!$B$1:$H$65536,7,FALSE))</f>
        <v>Бабашкин В.М., Белоусова М.Н.</v>
      </c>
    </row>
    <row r="21" spans="1:24" x14ac:dyDescent="0.25">
      <c r="A21" s="20">
        <v>11</v>
      </c>
      <c r="B21" s="175">
        <v>145</v>
      </c>
      <c r="C21" s="66">
        <v>724</v>
      </c>
      <c r="D21" s="18" t="str">
        <f>IF(C21=0," ",VLOOKUP(C21,[1]Женщины!B$1:I$65536,2,FALSE))</f>
        <v>Бабашкина Анна</v>
      </c>
      <c r="E21" s="127" t="str">
        <f>IF(C21=0," ",VLOOKUP($C21,[1]Женщины!$B$1:$H$65536,3,FALSE))</f>
        <v>19.10.1998</v>
      </c>
      <c r="F21" s="20" t="str">
        <f>IF(C21=0," ",IF(VLOOKUP($C21,[1]Женщины!$B$1:$H$65536,4,FALSE)=0," ",VLOOKUP($C21,[1]Женщины!$B$1:$H$65536,4,FALSE)))</f>
        <v>3р</v>
      </c>
      <c r="G21" s="24" t="str">
        <f>IF(C21=0," ",VLOOKUP($C21,[1]Женщины!$B$1:$H$65536,5,FALSE))</f>
        <v>Ярославская</v>
      </c>
      <c r="H21" s="24" t="str">
        <f>IF(C21=0," ",VLOOKUP($C21,[1]Женщины!$B$1:$H$65536,6,FALSE))</f>
        <v>Ярославль, ГОБУ ЯО СДЮСШОР</v>
      </c>
      <c r="I21" s="159"/>
      <c r="J21" s="159"/>
      <c r="K21" s="42" t="s">
        <v>65</v>
      </c>
      <c r="L21" s="159" t="s">
        <v>64</v>
      </c>
      <c r="M21" s="159"/>
      <c r="N21" s="159"/>
      <c r="O21" s="159"/>
      <c r="P21" s="159"/>
      <c r="Q21" s="159"/>
      <c r="R21" s="159"/>
      <c r="S21" s="181">
        <v>2</v>
      </c>
      <c r="T21" s="181">
        <v>1</v>
      </c>
      <c r="U21" s="182">
        <v>1.45</v>
      </c>
      <c r="V21" s="25" t="str">
        <f>IF(U21=0," ",IF(U21&gt;=[1]Разряды!$D$41,[1]Разряды!$D$3,IF(U21&gt;=[1]Разряды!$E$41,[1]Разряды!$E$3,IF(U21&gt;=[1]Разряды!$F$41,[1]Разряды!$F$3,IF(U21&gt;=[1]Разряды!$G$41,[1]Разряды!$G$3,IF(U21&gt;=[1]Разряды!$H$41,[1]Разряды!$H$3,IF(U21&gt;=[1]Разряды!$I$41,[1]Разряды!$I$3,IF(U21&gt;=[1]Разряды!$J$41,[1]Разряды!$J$3,"б/р"))))))))</f>
        <v>3р</v>
      </c>
      <c r="W21" s="20" t="s">
        <v>20</v>
      </c>
      <c r="X21" s="18" t="str">
        <f>IF(C21=0," ",VLOOKUP($C21,[1]Женщины!$B$1:$H$65536,7,FALSE))</f>
        <v xml:space="preserve">Бабашкин В.М. </v>
      </c>
    </row>
    <row r="22" spans="1:24" ht="16.5" thickBot="1" x14ac:dyDescent="0.3">
      <c r="A22" s="35"/>
      <c r="B22" s="176"/>
      <c r="C22" s="152"/>
      <c r="D22" s="177"/>
      <c r="E22" s="150"/>
      <c r="F22" s="132"/>
      <c r="G22" s="132"/>
      <c r="H22" s="132"/>
      <c r="I22" s="178"/>
      <c r="J22" s="178"/>
      <c r="K22" s="150"/>
      <c r="L22" s="178"/>
      <c r="M22" s="178"/>
      <c r="N22" s="178"/>
      <c r="O22" s="178"/>
      <c r="P22" s="178"/>
      <c r="Q22" s="178"/>
      <c r="R22" s="178"/>
      <c r="S22" s="179"/>
      <c r="T22" s="179"/>
      <c r="U22" s="180"/>
      <c r="V22" s="148"/>
      <c r="W22" s="148"/>
      <c r="X22" s="152"/>
    </row>
    <row r="23" spans="1:24" ht="18.75" thickTop="1" x14ac:dyDescent="0.25">
      <c r="A23" s="7"/>
      <c r="B23" s="145"/>
      <c r="C23" s="145"/>
      <c r="D23" s="117"/>
      <c r="E23" s="117"/>
      <c r="F23" s="117"/>
      <c r="G23" s="327" t="s">
        <v>110</v>
      </c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274"/>
      <c r="S23" s="6"/>
      <c r="T23" s="6"/>
      <c r="U23" s="6"/>
      <c r="V23" s="6"/>
      <c r="W23" s="6"/>
      <c r="X23" s="6"/>
    </row>
    <row r="24" spans="1:24" ht="18" x14ac:dyDescent="0.25">
      <c r="A24" s="1" t="s">
        <v>56</v>
      </c>
      <c r="B24" s="171"/>
      <c r="C24" s="115"/>
      <c r="D24" s="117"/>
      <c r="E24" s="117"/>
      <c r="F24" s="117"/>
      <c r="G24" s="121"/>
      <c r="H24" s="121"/>
      <c r="I24" s="121"/>
      <c r="J24" s="121"/>
      <c r="K24" s="121"/>
      <c r="L24" s="161" t="s">
        <v>40</v>
      </c>
      <c r="M24" s="161"/>
      <c r="N24" s="161"/>
      <c r="O24" s="161"/>
      <c r="P24" s="161"/>
      <c r="Q24" s="161"/>
      <c r="R24" s="161"/>
      <c r="S24" s="428" t="s">
        <v>156</v>
      </c>
      <c r="T24" s="161"/>
      <c r="U24" s="172"/>
      <c r="V24" s="161"/>
      <c r="W24" s="172"/>
      <c r="X24" s="161"/>
    </row>
    <row r="25" spans="1:24" ht="18" customHeight="1" x14ac:dyDescent="0.25">
      <c r="A25" s="331" t="s">
        <v>7</v>
      </c>
      <c r="B25" s="331" t="s">
        <v>57</v>
      </c>
      <c r="C25" s="287" t="s">
        <v>42</v>
      </c>
      <c r="D25" s="307" t="s">
        <v>9</v>
      </c>
      <c r="E25" s="331" t="s">
        <v>44</v>
      </c>
      <c r="F25" s="331" t="s">
        <v>45</v>
      </c>
      <c r="G25" s="287" t="s">
        <v>12</v>
      </c>
      <c r="H25" s="287" t="s">
        <v>46</v>
      </c>
      <c r="I25" s="337" t="s">
        <v>58</v>
      </c>
      <c r="J25" s="338"/>
      <c r="K25" s="338"/>
      <c r="L25" s="338"/>
      <c r="M25" s="338"/>
      <c r="N25" s="338"/>
      <c r="O25" s="338"/>
      <c r="P25" s="338"/>
      <c r="Q25" s="338"/>
      <c r="R25" s="339"/>
      <c r="S25" s="340" t="s">
        <v>59</v>
      </c>
      <c r="T25" s="328" t="s">
        <v>60</v>
      </c>
      <c r="U25" s="307" t="s">
        <v>61</v>
      </c>
      <c r="V25" s="334" t="s">
        <v>15</v>
      </c>
      <c r="W25" s="291" t="s">
        <v>62</v>
      </c>
      <c r="X25" s="307" t="s">
        <v>17</v>
      </c>
    </row>
    <row r="26" spans="1:24" x14ac:dyDescent="0.25">
      <c r="A26" s="332"/>
      <c r="B26" s="332"/>
      <c r="C26" s="312"/>
      <c r="D26" s="313"/>
      <c r="E26" s="332"/>
      <c r="F26" s="332"/>
      <c r="G26" s="312"/>
      <c r="H26" s="312"/>
      <c r="I26" s="296">
        <v>150</v>
      </c>
      <c r="J26" s="296">
        <v>155</v>
      </c>
      <c r="K26" s="296">
        <v>160</v>
      </c>
      <c r="L26" s="296">
        <v>165</v>
      </c>
      <c r="M26" s="296">
        <v>170</v>
      </c>
      <c r="N26" s="296"/>
      <c r="O26" s="296"/>
      <c r="P26" s="296"/>
      <c r="Q26" s="296"/>
      <c r="R26" s="296"/>
      <c r="S26" s="341"/>
      <c r="T26" s="329"/>
      <c r="U26" s="322"/>
      <c r="V26" s="335"/>
      <c r="W26" s="312"/>
      <c r="X26" s="322"/>
    </row>
    <row r="27" spans="1:24" x14ac:dyDescent="0.25">
      <c r="A27" s="333"/>
      <c r="B27" s="333"/>
      <c r="C27" s="288"/>
      <c r="D27" s="297"/>
      <c r="E27" s="333"/>
      <c r="F27" s="333"/>
      <c r="G27" s="288"/>
      <c r="H27" s="288"/>
      <c r="I27" s="297"/>
      <c r="J27" s="297"/>
      <c r="K27" s="297"/>
      <c r="L27" s="297"/>
      <c r="M27" s="297"/>
      <c r="N27" s="297"/>
      <c r="O27" s="297"/>
      <c r="P27" s="297"/>
      <c r="Q27" s="297"/>
      <c r="R27" s="297"/>
      <c r="S27" s="342"/>
      <c r="T27" s="330"/>
      <c r="U27" s="308"/>
      <c r="V27" s="336"/>
      <c r="W27" s="288"/>
      <c r="X27" s="308"/>
    </row>
    <row r="28" spans="1:24" x14ac:dyDescent="0.25">
      <c r="A28" s="111">
        <v>1</v>
      </c>
      <c r="B28" s="157">
        <v>155</v>
      </c>
      <c r="C28" s="23">
        <v>599</v>
      </c>
      <c r="D28" s="18" t="str">
        <f>IF(C28=0," ",VLOOKUP(C28,[1]Женщины!B$1:I$65536,2,FALSE))</f>
        <v>Арутюнова Дарья</v>
      </c>
      <c r="E28" s="127" t="str">
        <f>IF(C28=0," ",VLOOKUP($C28,[1]Женщины!$B$1:$H$65536,3,FALSE))</f>
        <v>21.03.1996</v>
      </c>
      <c r="F28" s="20" t="str">
        <f>IF(C28=0," ",IF(VLOOKUP($C28,[1]Женщины!$B$1:$H$65536,4,FALSE)=0," ",VLOOKUP($C28,[1]Женщины!$B$1:$H$65536,4,FALSE)))</f>
        <v>КМС</v>
      </c>
      <c r="G28" s="18" t="str">
        <f>IF(C28=0," ",VLOOKUP($C28,[1]Женщины!$B$1:$H$65536,5,FALSE))</f>
        <v>Ярославская</v>
      </c>
      <c r="H28" s="24" t="str">
        <f>IF(C28=0," ",VLOOKUP($C28,[1]Женщины!$B$1:$H$65536,6,FALSE))</f>
        <v>Ярославль, ГОБУ ЯО СДЮСШОР</v>
      </c>
      <c r="I28" s="156"/>
      <c r="J28" s="156" t="s">
        <v>63</v>
      </c>
      <c r="K28" s="20" t="s">
        <v>65</v>
      </c>
      <c r="L28" s="156" t="s">
        <v>63</v>
      </c>
      <c r="M28" s="156" t="s">
        <v>64</v>
      </c>
      <c r="N28" s="156"/>
      <c r="O28" s="156"/>
      <c r="P28" s="156"/>
      <c r="Q28" s="156"/>
      <c r="R28" s="156"/>
      <c r="S28" s="173">
        <v>1</v>
      </c>
      <c r="T28" s="173">
        <v>1</v>
      </c>
      <c r="U28" s="174">
        <v>1.65</v>
      </c>
      <c r="V28" s="23" t="str">
        <f>IF(U28=0," ",IF(U28&gt;=[1]Разряды!$D$41,[1]Разряды!$D$3,IF(U28&gt;=[1]Разряды!$E$41,[1]Разряды!$E$3,IF(U28&gt;=[1]Разряды!$F$41,[1]Разряды!$F$3,IF(U28&gt;=[1]Разряды!$G$41,[1]Разряды!$G$3,IF(U28&gt;=[1]Разряды!$H$41,[1]Разряды!$H$3,IF(U28&gt;=[1]Разряды!$I$41,[1]Разряды!$I$3,IF(U28&gt;=[1]Разряды!$J$41,[1]Разряды!$J$3,"б/р"))))))))</f>
        <v>1р</v>
      </c>
      <c r="W28" s="20">
        <v>20</v>
      </c>
      <c r="X28" s="24" t="str">
        <f>IF(C28=0," ",VLOOKUP($C28,[1]Женщины!$B$1:$H$65536,7,FALSE))</f>
        <v>Бабашкин В.М.</v>
      </c>
    </row>
    <row r="29" spans="1:24" ht="23.25" x14ac:dyDescent="0.25">
      <c r="A29" s="111">
        <v>2</v>
      </c>
      <c r="B29" s="157">
        <v>150</v>
      </c>
      <c r="C29" s="23">
        <v>551</v>
      </c>
      <c r="D29" s="18" t="str">
        <f>IF(C29=0," ",VLOOKUP(C29,[1]Женщины!B$1:I$65536,2,FALSE))</f>
        <v>Васендина Евгения</v>
      </c>
      <c r="E29" s="127" t="str">
        <f>IF(C29=0," ",VLOOKUP($C29,[1]Женщины!$B$1:$H$65536,3,FALSE))</f>
        <v>29.10.1997</v>
      </c>
      <c r="F29" s="20" t="str">
        <f>IF(C29=0," ",IF(VLOOKUP($C29,[1]Женщины!$B$1:$H$65536,4,FALSE)=0," ",VLOOKUP($C29,[1]Женщины!$B$1:$H$65536,4,FALSE)))</f>
        <v>2р</v>
      </c>
      <c r="G29" s="18" t="str">
        <f>IF(C29=0," ",VLOOKUP($C29,[1]Женщины!$B$1:$H$65536,5,FALSE))</f>
        <v>Ярославская</v>
      </c>
      <c r="H29" s="24" t="str">
        <f>IF(C29=0," ",VLOOKUP($C29,[1]Женщины!$B$1:$H$65536,6,FALSE))</f>
        <v>Ярославль, ГОБУ ЯО СДЮСШОР</v>
      </c>
      <c r="I29" s="156" t="s">
        <v>65</v>
      </c>
      <c r="J29" s="156" t="s">
        <v>64</v>
      </c>
      <c r="K29" s="20"/>
      <c r="L29" s="156"/>
      <c r="M29" s="156"/>
      <c r="N29" s="156"/>
      <c r="O29" s="156"/>
      <c r="P29" s="156"/>
      <c r="Q29" s="156"/>
      <c r="R29" s="156"/>
      <c r="S29" s="173">
        <v>2</v>
      </c>
      <c r="T29" s="173">
        <v>1</v>
      </c>
      <c r="U29" s="174">
        <v>1.5</v>
      </c>
      <c r="V29" s="23" t="str">
        <f>IF(U29=0," ",IF(U29&gt;=[1]Разряды!$D$41,[1]Разряды!$D$3,IF(U29&gt;=[1]Разряды!$E$41,[1]Разряды!$E$3,IF(U29&gt;=[1]Разряды!$F$41,[1]Разряды!$F$3,IF(U29&gt;=[1]Разряды!$G$41,[1]Разряды!$G$3,IF(U29&gt;=[1]Разряды!$H$41,[1]Разряды!$H$3,IF(U29&gt;=[1]Разряды!$I$41,[1]Разряды!$I$3,IF(U29&gt;=[1]Разряды!$J$41,[1]Разряды!$J$3,"б/р"))))))))</f>
        <v>2р</v>
      </c>
      <c r="W29" s="20" t="s">
        <v>20</v>
      </c>
      <c r="X29" s="71" t="str">
        <f>IF(C29=0," ",VLOOKUP($C29,[1]Женщины!$B$1:$H$65536,7,FALSE))</f>
        <v>Бабашкин В.М., Белоусова М.Н.</v>
      </c>
    </row>
    <row r="30" spans="1:24" ht="16.5" thickBot="1" x14ac:dyDescent="0.3">
      <c r="A30" s="35"/>
      <c r="B30" s="176"/>
      <c r="C30" s="152"/>
      <c r="D30" s="177"/>
      <c r="E30" s="150"/>
      <c r="F30" s="132"/>
      <c r="G30" s="132"/>
      <c r="H30" s="132"/>
      <c r="I30" s="178"/>
      <c r="J30" s="178"/>
      <c r="K30" s="150"/>
      <c r="L30" s="178"/>
      <c r="M30" s="178"/>
      <c r="N30" s="178"/>
      <c r="O30" s="178"/>
      <c r="P30" s="178"/>
      <c r="Q30" s="178"/>
      <c r="R30" s="178"/>
      <c r="S30" s="179"/>
      <c r="T30" s="179"/>
      <c r="U30" s="180"/>
      <c r="V30" s="148"/>
      <c r="W30" s="148"/>
      <c r="X30" s="152"/>
    </row>
    <row r="31" spans="1:24" ht="18.75" thickTop="1" x14ac:dyDescent="0.25">
      <c r="A31" s="7"/>
      <c r="B31" s="145"/>
      <c r="C31" s="145"/>
      <c r="D31" s="117"/>
      <c r="E31" s="117"/>
      <c r="F31" s="117"/>
      <c r="G31" s="327" t="s">
        <v>114</v>
      </c>
      <c r="H31" s="327"/>
      <c r="I31" s="327"/>
      <c r="J31" s="327"/>
      <c r="K31" s="327"/>
      <c r="L31" s="327"/>
      <c r="M31" s="327"/>
      <c r="N31" s="327"/>
      <c r="O31" s="327"/>
      <c r="P31" s="327"/>
      <c r="Q31" s="327"/>
      <c r="R31" s="274"/>
      <c r="S31" s="304"/>
      <c r="T31" s="304"/>
      <c r="U31" s="304"/>
      <c r="V31" s="304"/>
      <c r="W31" s="304"/>
      <c r="X31" s="304"/>
    </row>
    <row r="32" spans="1:24" ht="18" x14ac:dyDescent="0.25">
      <c r="A32" s="1" t="s">
        <v>56</v>
      </c>
      <c r="B32" s="171"/>
      <c r="C32" s="115"/>
      <c r="D32" s="117"/>
      <c r="E32" s="117"/>
      <c r="F32" s="117"/>
      <c r="G32" s="121"/>
      <c r="H32" s="121"/>
      <c r="I32" s="121"/>
      <c r="J32" s="121"/>
      <c r="K32" s="121"/>
      <c r="L32" s="429" t="s">
        <v>156</v>
      </c>
      <c r="M32" s="429"/>
      <c r="N32" s="429"/>
      <c r="O32" s="429"/>
      <c r="P32" s="429"/>
      <c r="Q32" s="429"/>
      <c r="R32" s="429"/>
      <c r="S32" s="429"/>
      <c r="T32" s="429"/>
      <c r="U32" s="429"/>
      <c r="V32" s="326"/>
      <c r="W32" s="326"/>
      <c r="X32" s="326"/>
    </row>
    <row r="33" spans="1:24" ht="18" customHeight="1" x14ac:dyDescent="0.25">
      <c r="A33" s="331" t="s">
        <v>7</v>
      </c>
      <c r="B33" s="331" t="s">
        <v>57</v>
      </c>
      <c r="C33" s="287" t="s">
        <v>42</v>
      </c>
      <c r="D33" s="307" t="s">
        <v>9</v>
      </c>
      <c r="E33" s="331" t="s">
        <v>44</v>
      </c>
      <c r="F33" s="331" t="s">
        <v>45</v>
      </c>
      <c r="G33" s="287" t="s">
        <v>12</v>
      </c>
      <c r="H33" s="287" t="s">
        <v>46</v>
      </c>
      <c r="I33" s="337" t="s">
        <v>58</v>
      </c>
      <c r="J33" s="338"/>
      <c r="K33" s="338"/>
      <c r="L33" s="338"/>
      <c r="M33" s="338"/>
      <c r="N33" s="338"/>
      <c r="O33" s="338"/>
      <c r="P33" s="338"/>
      <c r="Q33" s="338"/>
      <c r="R33" s="339"/>
      <c r="S33" s="340" t="s">
        <v>59</v>
      </c>
      <c r="T33" s="328" t="s">
        <v>60</v>
      </c>
      <c r="U33" s="307" t="s">
        <v>61</v>
      </c>
      <c r="V33" s="334" t="s">
        <v>15</v>
      </c>
      <c r="W33" s="291" t="s">
        <v>62</v>
      </c>
      <c r="X33" s="307" t="s">
        <v>17</v>
      </c>
    </row>
    <row r="34" spans="1:24" x14ac:dyDescent="0.25">
      <c r="A34" s="332"/>
      <c r="B34" s="332"/>
      <c r="C34" s="312"/>
      <c r="D34" s="313"/>
      <c r="E34" s="332"/>
      <c r="F34" s="332"/>
      <c r="G34" s="312"/>
      <c r="H34" s="312"/>
      <c r="I34" s="296">
        <v>145</v>
      </c>
      <c r="J34" s="296">
        <v>150</v>
      </c>
      <c r="K34" s="296">
        <v>155</v>
      </c>
      <c r="L34" s="296"/>
      <c r="M34" s="296"/>
      <c r="N34" s="296"/>
      <c r="O34" s="296"/>
      <c r="P34" s="296"/>
      <c r="Q34" s="296"/>
      <c r="R34" s="296"/>
      <c r="S34" s="341"/>
      <c r="T34" s="329"/>
      <c r="U34" s="322"/>
      <c r="V34" s="335"/>
      <c r="W34" s="312"/>
      <c r="X34" s="322"/>
    </row>
    <row r="35" spans="1:24" x14ac:dyDescent="0.25">
      <c r="A35" s="333"/>
      <c r="B35" s="333"/>
      <c r="C35" s="288"/>
      <c r="D35" s="297"/>
      <c r="E35" s="333"/>
      <c r="F35" s="333"/>
      <c r="G35" s="288"/>
      <c r="H35" s="288"/>
      <c r="I35" s="297"/>
      <c r="J35" s="297"/>
      <c r="K35" s="297"/>
      <c r="L35" s="297"/>
      <c r="M35" s="297"/>
      <c r="N35" s="297"/>
      <c r="O35" s="297"/>
      <c r="P35" s="297"/>
      <c r="Q35" s="297"/>
      <c r="R35" s="297"/>
      <c r="S35" s="342"/>
      <c r="T35" s="330"/>
      <c r="U35" s="308"/>
      <c r="V35" s="336"/>
      <c r="W35" s="288"/>
      <c r="X35" s="308"/>
    </row>
    <row r="36" spans="1:24" x14ac:dyDescent="0.25">
      <c r="A36" s="16">
        <v>1</v>
      </c>
      <c r="B36" s="158">
        <v>145</v>
      </c>
      <c r="C36" s="42">
        <v>426</v>
      </c>
      <c r="D36" s="40" t="str">
        <f>IF(C36=0," ",VLOOKUP(C36,[1]Женщины!B$1:I$65536,2,FALSE))</f>
        <v>Чечулина Татьяна</v>
      </c>
      <c r="E36" s="129" t="str">
        <f>IF(C36=0," ",VLOOKUP($C36,[1]Женщины!$B$1:$H$65536,3,FALSE))</f>
        <v>14.02.1995</v>
      </c>
      <c r="F36" s="42" t="str">
        <f>IF(C36=0," ",IF(VLOOKUP($C36,[1]Женщины!$B$1:$H$65536,4,FALSE)=0," ",VLOOKUP($C36,[1]Женщины!$B$1:$H$65536,4,FALSE)))</f>
        <v>2р</v>
      </c>
      <c r="G36" s="45" t="str">
        <f>IF(C36=0," ",VLOOKUP($C36,[1]Женщины!$B$1:$H$65536,5,FALSE))</f>
        <v>Ивановская</v>
      </c>
      <c r="H36" s="45" t="str">
        <f>IF(C36=0," ",VLOOKUP($C36,[1]Женщины!$B$1:$H$65536,6,FALSE))</f>
        <v>Иваново, ИГЭУ</v>
      </c>
      <c r="I36" s="159" t="s">
        <v>63</v>
      </c>
      <c r="J36" s="159" t="s">
        <v>64</v>
      </c>
      <c r="K36" s="42"/>
      <c r="L36" s="159"/>
      <c r="M36" s="159"/>
      <c r="N36" s="159"/>
      <c r="O36" s="159"/>
      <c r="P36" s="159"/>
      <c r="Q36" s="159"/>
      <c r="R36" s="159"/>
      <c r="S36" s="181">
        <v>1</v>
      </c>
      <c r="T36" s="181"/>
      <c r="U36" s="182">
        <v>1.45</v>
      </c>
      <c r="V36" s="25" t="str">
        <f>IF(U36=0," ",IF(U36&gt;=[1]Разряды!$D$41,[1]Разряды!$D$3,IF(U36&gt;=[1]Разряды!$E$41,[1]Разряды!$E$3,IF(U36&gt;=[1]Разряды!$F$41,[1]Разряды!$F$3,IF(U36&gt;=[1]Разряды!$G$41,[1]Разряды!$G$3,IF(U36&gt;=[1]Разряды!$H$41,[1]Разряды!$H$3,IF(U36&gt;=[1]Разряды!$I$41,[1]Разряды!$I$3,IF(U36&gt;=[1]Разряды!$J$41,[1]Разряды!$J$3,"б/р"))))))))</f>
        <v>3р</v>
      </c>
      <c r="W36" s="42" t="s">
        <v>20</v>
      </c>
      <c r="X36" s="45" t="str">
        <f>IF(C36=0," ",VLOOKUP($C36,[1]Женщины!$B$1:$H$65536,7,FALSE))</f>
        <v>Смирнов С.А.</v>
      </c>
    </row>
    <row r="37" spans="1:24" ht="16.5" thickBot="1" x14ac:dyDescent="0.3">
      <c r="A37" s="35"/>
      <c r="B37" s="176"/>
      <c r="C37" s="152"/>
      <c r="D37" s="177"/>
      <c r="E37" s="150"/>
      <c r="F37" s="132"/>
      <c r="G37" s="132"/>
      <c r="H37" s="132"/>
      <c r="I37" s="178"/>
      <c r="J37" s="178"/>
      <c r="K37" s="150"/>
      <c r="L37" s="178"/>
      <c r="M37" s="178"/>
      <c r="N37" s="178"/>
      <c r="O37" s="178"/>
      <c r="P37" s="178"/>
      <c r="Q37" s="178"/>
      <c r="R37" s="178"/>
      <c r="S37" s="179"/>
      <c r="T37" s="179"/>
      <c r="U37" s="180"/>
      <c r="V37" s="148"/>
      <c r="W37" s="148"/>
      <c r="X37" s="152"/>
    </row>
    <row r="38" spans="1:24" ht="16.5" thickTop="1" x14ac:dyDescent="0.25">
      <c r="A38" s="63"/>
      <c r="B38" s="272"/>
      <c r="C38" s="143"/>
      <c r="D38" s="144"/>
      <c r="E38" s="142"/>
      <c r="F38" s="93"/>
      <c r="G38" s="93"/>
      <c r="H38" s="93"/>
      <c r="I38" s="142"/>
      <c r="J38" s="142"/>
      <c r="K38" s="142"/>
      <c r="L38" s="142"/>
      <c r="M38" s="142"/>
      <c r="N38" s="142"/>
      <c r="O38" s="142"/>
      <c r="P38" s="142"/>
      <c r="Q38" s="430"/>
      <c r="R38" s="430"/>
      <c r="S38" s="430"/>
      <c r="T38" s="430"/>
      <c r="U38" s="430"/>
      <c r="V38" s="153"/>
      <c r="W38" s="153"/>
      <c r="X38" s="143"/>
    </row>
    <row r="39" spans="1:24" ht="15.75" x14ac:dyDescent="0.25">
      <c r="A39" s="63"/>
      <c r="B39" s="272"/>
      <c r="C39" s="143"/>
      <c r="D39" s="144"/>
      <c r="E39" s="142"/>
      <c r="F39" s="93"/>
      <c r="G39" s="93"/>
      <c r="H39" s="93"/>
      <c r="I39" s="142"/>
      <c r="J39" s="142"/>
      <c r="K39" s="142"/>
      <c r="L39" s="142"/>
      <c r="M39" s="142"/>
      <c r="N39" s="142"/>
      <c r="O39" s="142"/>
      <c r="P39" s="142"/>
      <c r="Q39" s="430"/>
      <c r="R39" s="430"/>
      <c r="S39" s="430"/>
      <c r="T39" s="430"/>
      <c r="U39" s="430"/>
      <c r="V39" s="153"/>
      <c r="W39" s="153"/>
      <c r="X39" s="143"/>
    </row>
  </sheetData>
  <mergeCells count="86">
    <mergeCell ref="B25:B27"/>
    <mergeCell ref="C25:C27"/>
    <mergeCell ref="D25:D27"/>
    <mergeCell ref="E25:E27"/>
    <mergeCell ref="X33:X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L32:U32"/>
    <mergeCell ref="V32:X32"/>
    <mergeCell ref="A33:A35"/>
    <mergeCell ref="B33:B35"/>
    <mergeCell ref="C33:C35"/>
    <mergeCell ref="D33:D35"/>
    <mergeCell ref="E33:E35"/>
    <mergeCell ref="F33:F35"/>
    <mergeCell ref="G33:G35"/>
    <mergeCell ref="H33:H35"/>
    <mergeCell ref="I33:R33"/>
    <mergeCell ref="S33:S35"/>
    <mergeCell ref="T33:T35"/>
    <mergeCell ref="U33:U35"/>
    <mergeCell ref="V33:V35"/>
    <mergeCell ref="W33:W35"/>
    <mergeCell ref="F25:F27"/>
    <mergeCell ref="G25:G27"/>
    <mergeCell ref="H25:H27"/>
    <mergeCell ref="I25:R25"/>
    <mergeCell ref="S25:S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A25:A27"/>
    <mergeCell ref="S31:X31"/>
    <mergeCell ref="G31:Q31"/>
    <mergeCell ref="G23:Q23"/>
    <mergeCell ref="T8:T10"/>
    <mergeCell ref="I9:I10"/>
    <mergeCell ref="J9:J10"/>
    <mergeCell ref="K9:K10"/>
    <mergeCell ref="L9:L10"/>
    <mergeCell ref="M9:M10"/>
    <mergeCell ref="N9:N10"/>
    <mergeCell ref="O9:O10"/>
    <mergeCell ref="P9:P10"/>
    <mergeCell ref="Q9:Q10"/>
    <mergeCell ref="R9:R10"/>
    <mergeCell ref="S8:S10"/>
    <mergeCell ref="E3:X3"/>
    <mergeCell ref="A1:X1"/>
    <mergeCell ref="A2:X2"/>
    <mergeCell ref="E4:X4"/>
    <mergeCell ref="E5:X5"/>
    <mergeCell ref="G6:Q6"/>
    <mergeCell ref="A8:A10"/>
    <mergeCell ref="B8:B10"/>
    <mergeCell ref="C8:C10"/>
    <mergeCell ref="D8:D10"/>
    <mergeCell ref="E8:E10"/>
    <mergeCell ref="U8:U10"/>
    <mergeCell ref="V8:V10"/>
    <mergeCell ref="W8:W10"/>
    <mergeCell ref="X8:X10"/>
    <mergeCell ref="F8:F10"/>
    <mergeCell ref="G8:G10"/>
    <mergeCell ref="H8:H10"/>
    <mergeCell ref="I8:R8"/>
    <mergeCell ref="T25:T27"/>
    <mergeCell ref="U25:U27"/>
    <mergeCell ref="V25:V27"/>
    <mergeCell ref="W25:W27"/>
    <mergeCell ref="X25:X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workbookViewId="0">
      <selection activeCell="Z14" sqref="Z14"/>
    </sheetView>
  </sheetViews>
  <sheetFormatPr defaultRowHeight="15" x14ac:dyDescent="0.25"/>
  <cols>
    <col min="1" max="1" width="4.5703125" customWidth="1"/>
    <col min="2" max="2" width="6" customWidth="1"/>
    <col min="3" max="3" width="5.85546875" customWidth="1"/>
    <col min="4" max="4" width="20.42578125" customWidth="1"/>
    <col min="5" max="5" width="9.28515625" customWidth="1"/>
    <col min="6" max="6" width="5.7109375" customWidth="1"/>
    <col min="7" max="7" width="13.140625" bestFit="1" customWidth="1"/>
    <col min="8" max="8" width="25" customWidth="1"/>
    <col min="9" max="15" width="4" bestFit="1" customWidth="1"/>
    <col min="16" max="19" width="4" customWidth="1"/>
    <col min="20" max="20" width="4" bestFit="1" customWidth="1"/>
    <col min="21" max="21" width="4.28515625" customWidth="1"/>
    <col min="22" max="22" width="6" customWidth="1"/>
    <col min="23" max="24" width="4.7109375" customWidth="1"/>
    <col min="25" max="25" width="14.5703125" customWidth="1"/>
  </cols>
  <sheetData>
    <row r="1" spans="1:25" ht="22.5" x14ac:dyDescent="0.3">
      <c r="A1" s="293" t="s">
        <v>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</row>
    <row r="2" spans="1:25" ht="20.25" x14ac:dyDescent="0.3">
      <c r="A2" s="1"/>
      <c r="B2" s="77"/>
      <c r="C2" s="77"/>
      <c r="D2" s="77"/>
      <c r="E2" s="77"/>
      <c r="F2" s="294" t="s">
        <v>27</v>
      </c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</row>
    <row r="3" spans="1:25" ht="15.75" x14ac:dyDescent="0.25">
      <c r="A3" s="1"/>
      <c r="B3" s="114"/>
      <c r="C3" s="114"/>
      <c r="D3" s="114"/>
      <c r="E3" s="114"/>
      <c r="F3" s="309" t="s">
        <v>38</v>
      </c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</row>
    <row r="4" spans="1:25" ht="18" x14ac:dyDescent="0.25">
      <c r="A4" s="1"/>
      <c r="B4" s="115"/>
      <c r="C4" s="115"/>
      <c r="D4" s="115"/>
      <c r="E4" s="115"/>
      <c r="F4" s="310" t="s">
        <v>67</v>
      </c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</row>
    <row r="5" spans="1:25" ht="18" x14ac:dyDescent="0.25">
      <c r="A5" s="7"/>
      <c r="B5" s="145"/>
      <c r="C5" s="145"/>
      <c r="D5" s="117"/>
      <c r="E5" s="117"/>
      <c r="F5" s="117"/>
      <c r="G5" s="327" t="s">
        <v>107</v>
      </c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04" t="s">
        <v>103</v>
      </c>
      <c r="U5" s="304"/>
      <c r="V5" s="304"/>
      <c r="W5" s="304"/>
      <c r="X5" s="304"/>
      <c r="Y5" s="304"/>
    </row>
    <row r="6" spans="1:25" ht="18" x14ac:dyDescent="0.25">
      <c r="A6" s="1" t="s">
        <v>68</v>
      </c>
      <c r="B6" s="171"/>
      <c r="C6" s="115"/>
      <c r="D6" s="117"/>
      <c r="E6" s="117"/>
      <c r="F6" s="117"/>
      <c r="G6" s="121"/>
      <c r="H6" s="121"/>
      <c r="I6" s="121"/>
      <c r="J6" s="121"/>
      <c r="K6" s="121"/>
      <c r="L6" s="325" t="s">
        <v>40</v>
      </c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6" t="s">
        <v>158</v>
      </c>
      <c r="X6" s="326"/>
      <c r="Y6" s="326"/>
    </row>
    <row r="7" spans="1:25" ht="18" x14ac:dyDescent="0.25">
      <c r="A7" s="331" t="s">
        <v>7</v>
      </c>
      <c r="B7" s="331" t="s">
        <v>57</v>
      </c>
      <c r="C7" s="287" t="s">
        <v>42</v>
      </c>
      <c r="D7" s="287" t="s">
        <v>9</v>
      </c>
      <c r="E7" s="331" t="s">
        <v>44</v>
      </c>
      <c r="F7" s="331" t="s">
        <v>45</v>
      </c>
      <c r="G7" s="287" t="s">
        <v>12</v>
      </c>
      <c r="H7" s="287" t="s">
        <v>46</v>
      </c>
      <c r="I7" s="349" t="s">
        <v>58</v>
      </c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40" t="s">
        <v>59</v>
      </c>
      <c r="U7" s="328" t="s">
        <v>60</v>
      </c>
      <c r="V7" s="307" t="s">
        <v>61</v>
      </c>
      <c r="W7" s="343" t="s">
        <v>15</v>
      </c>
      <c r="X7" s="346" t="s">
        <v>16</v>
      </c>
      <c r="Y7" s="307" t="s">
        <v>17</v>
      </c>
    </row>
    <row r="8" spans="1:25" x14ac:dyDescent="0.25">
      <c r="A8" s="332"/>
      <c r="B8" s="332"/>
      <c r="C8" s="312"/>
      <c r="D8" s="312"/>
      <c r="E8" s="332"/>
      <c r="F8" s="332"/>
      <c r="G8" s="312"/>
      <c r="H8" s="312"/>
      <c r="I8" s="296">
        <v>230</v>
      </c>
      <c r="J8" s="296">
        <v>240</v>
      </c>
      <c r="K8" s="296">
        <v>250</v>
      </c>
      <c r="L8" s="296"/>
      <c r="M8" s="296"/>
      <c r="N8" s="296"/>
      <c r="O8" s="296"/>
      <c r="P8" s="296"/>
      <c r="Q8" s="296"/>
      <c r="R8" s="296"/>
      <c r="S8" s="296"/>
      <c r="T8" s="341"/>
      <c r="U8" s="329"/>
      <c r="V8" s="322"/>
      <c r="W8" s="344"/>
      <c r="X8" s="347"/>
      <c r="Y8" s="322"/>
    </row>
    <row r="9" spans="1:25" x14ac:dyDescent="0.25">
      <c r="A9" s="333"/>
      <c r="B9" s="333"/>
      <c r="C9" s="288"/>
      <c r="D9" s="288"/>
      <c r="E9" s="333"/>
      <c r="F9" s="333"/>
      <c r="G9" s="288"/>
      <c r="H9" s="288"/>
      <c r="I9" s="297"/>
      <c r="J9" s="297"/>
      <c r="K9" s="297"/>
      <c r="L9" s="297"/>
      <c r="M9" s="297"/>
      <c r="N9" s="297"/>
      <c r="O9" s="297"/>
      <c r="P9" s="297"/>
      <c r="Q9" s="297"/>
      <c r="R9" s="297"/>
      <c r="S9" s="297"/>
      <c r="T9" s="342"/>
      <c r="U9" s="330"/>
      <c r="V9" s="308"/>
      <c r="W9" s="345"/>
      <c r="X9" s="348"/>
      <c r="Y9" s="308"/>
    </row>
    <row r="10" spans="1:25" x14ac:dyDescent="0.25">
      <c r="A10" s="16">
        <v>1</v>
      </c>
      <c r="B10" s="158" t="s">
        <v>159</v>
      </c>
      <c r="C10" s="25">
        <v>560</v>
      </c>
      <c r="D10" s="40" t="str">
        <f>IF(C10=0," ",VLOOKUP(C10,[1]Женщины!B$1:I$65536,2,FALSE))</f>
        <v>Майорова Елизавета</v>
      </c>
      <c r="E10" s="129" t="str">
        <f>IF(C10=0," ",VLOOKUP($C10,[1]Женщины!$B$1:$H$65536,3,FALSE))</f>
        <v>24.02.2000</v>
      </c>
      <c r="F10" s="42" t="str">
        <f>IF(C10=0," ",IF(VLOOKUP($C10,[1]Женщины!$B$1:$H$65536,4,FALSE)=0," ",VLOOKUP($C10,[1]Женщины!$B$1:$H$65536,4,FALSE)))</f>
        <v>3р</v>
      </c>
      <c r="G10" s="40" t="str">
        <f>IF(C10=0," ",VLOOKUP($C10,[1]Женщины!$B$1:$H$65536,5,FALSE))</f>
        <v>Ярославская</v>
      </c>
      <c r="H10" s="45" t="str">
        <f>IF(C10=0," ",VLOOKUP($C10,[1]Женщины!$B$1:$H$65536,6,FALSE))</f>
        <v>Ярославль, ГОБУ ЯО СДЮСШОР</v>
      </c>
      <c r="I10" s="159" t="s">
        <v>63</v>
      </c>
      <c r="J10" s="159" t="s">
        <v>65</v>
      </c>
      <c r="K10" s="42" t="s">
        <v>64</v>
      </c>
      <c r="L10" s="159"/>
      <c r="M10" s="159"/>
      <c r="N10" s="159"/>
      <c r="O10" s="159"/>
      <c r="P10" s="159"/>
      <c r="Q10" s="159"/>
      <c r="R10" s="159"/>
      <c r="S10" s="159"/>
      <c r="T10" s="181"/>
      <c r="U10" s="181"/>
      <c r="V10" s="182">
        <v>2.4</v>
      </c>
      <c r="W10" s="25" t="str">
        <f>IF(V10=0," ",IF(V10&gt;=[1]Разряды!$D$44,[1]Разряды!$D$3,IF(V10&gt;=[1]Разряды!$E$44,[1]Разряды!$E$3,IF(V10&gt;=[1]Разряды!$F$44,[1]Разряды!$F$3,IF(V10&gt;=[1]Разряды!$G$44,[1]Разряды!$G$3,IF(V10&gt;=[1]Разряды!$H$44,[1]Разряды!$H$3,IF(V10&gt;=[1]Разряды!$I$44,[1]Разряды!$I$3,IF(V10&gt;=[1]Разряды!$J$44,[1]Разряды!$J$3,"б/р"))))))))</f>
        <v>3р</v>
      </c>
      <c r="X10" s="42" t="s">
        <v>20</v>
      </c>
      <c r="Y10" s="40" t="str">
        <f>IF(C10=0," ",VLOOKUP($C10,[1]Женщины!$B$1:$H$65536,7,FALSE))</f>
        <v>Скулябин А.Б.</v>
      </c>
    </row>
    <row r="11" spans="1:25" ht="16.5" thickBot="1" x14ac:dyDescent="0.3">
      <c r="A11" s="35"/>
      <c r="B11" s="176"/>
      <c r="C11" s="152"/>
      <c r="D11" s="177"/>
      <c r="E11" s="150"/>
      <c r="F11" s="132"/>
      <c r="G11" s="132"/>
      <c r="H11" s="132"/>
      <c r="I11" s="178"/>
      <c r="J11" s="178"/>
      <c r="K11" s="150"/>
      <c r="L11" s="178"/>
      <c r="M11" s="178"/>
      <c r="N11" s="178"/>
      <c r="O11" s="178"/>
      <c r="P11" s="178"/>
      <c r="Q11" s="178"/>
      <c r="R11" s="178"/>
      <c r="S11" s="178"/>
      <c r="T11" s="179"/>
      <c r="U11" s="179"/>
      <c r="V11" s="184"/>
      <c r="W11" s="148"/>
      <c r="X11" s="148"/>
      <c r="Y11" s="152"/>
    </row>
    <row r="12" spans="1:25" ht="16.5" thickTop="1" x14ac:dyDescent="0.25">
      <c r="A12" s="63"/>
      <c r="B12" s="272"/>
      <c r="C12" s="143"/>
      <c r="D12" s="144"/>
      <c r="E12" s="142"/>
      <c r="F12" s="93"/>
      <c r="G12" s="93"/>
      <c r="H12" s="93"/>
      <c r="I12" s="142"/>
      <c r="J12" s="142"/>
      <c r="K12" s="142"/>
      <c r="L12" s="142"/>
      <c r="M12" s="142"/>
      <c r="N12" s="142"/>
      <c r="O12" s="142"/>
      <c r="P12" s="142"/>
      <c r="Q12" s="142"/>
      <c r="R12" s="185"/>
      <c r="S12" s="185"/>
      <c r="T12" s="185"/>
      <c r="U12" s="185"/>
      <c r="V12" s="185"/>
      <c r="W12" s="153"/>
      <c r="X12" s="153"/>
      <c r="Y12" s="143"/>
    </row>
    <row r="13" spans="1:25" ht="18" x14ac:dyDescent="0.25">
      <c r="B13" s="321"/>
      <c r="C13" s="321"/>
      <c r="D13" s="117"/>
      <c r="E13" s="117"/>
      <c r="F13" s="117"/>
      <c r="G13" s="327" t="s">
        <v>22</v>
      </c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04"/>
      <c r="U13" s="304"/>
      <c r="V13" s="304"/>
      <c r="W13" s="304"/>
      <c r="X13" s="304"/>
      <c r="Y13" s="304"/>
    </row>
    <row r="14" spans="1:25" ht="18" x14ac:dyDescent="0.25">
      <c r="A14" s="1"/>
      <c r="B14" s="171"/>
      <c r="C14" s="115"/>
      <c r="D14" s="117"/>
      <c r="E14" s="117"/>
      <c r="F14" s="117"/>
      <c r="G14" s="121"/>
      <c r="H14" s="121"/>
      <c r="I14" s="121"/>
      <c r="J14" s="121"/>
      <c r="K14" s="121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6"/>
      <c r="X14" s="326"/>
      <c r="Y14" s="326"/>
    </row>
    <row r="15" spans="1:25" ht="18" x14ac:dyDescent="0.25">
      <c r="A15" s="331" t="s">
        <v>7</v>
      </c>
      <c r="B15" s="331" t="s">
        <v>57</v>
      </c>
      <c r="C15" s="287" t="s">
        <v>42</v>
      </c>
      <c r="D15" s="287" t="s">
        <v>9</v>
      </c>
      <c r="E15" s="331" t="s">
        <v>44</v>
      </c>
      <c r="F15" s="331" t="s">
        <v>45</v>
      </c>
      <c r="G15" s="287" t="s">
        <v>12</v>
      </c>
      <c r="H15" s="287" t="s">
        <v>46</v>
      </c>
      <c r="I15" s="349" t="s">
        <v>58</v>
      </c>
      <c r="J15" s="350"/>
      <c r="K15" s="350"/>
      <c r="L15" s="350"/>
      <c r="M15" s="350"/>
      <c r="N15" s="350"/>
      <c r="O15" s="350"/>
      <c r="P15" s="350"/>
      <c r="Q15" s="350"/>
      <c r="R15" s="350"/>
      <c r="S15" s="350"/>
      <c r="T15" s="340" t="s">
        <v>59</v>
      </c>
      <c r="U15" s="328" t="s">
        <v>60</v>
      </c>
      <c r="V15" s="307" t="s">
        <v>61</v>
      </c>
      <c r="W15" s="343" t="s">
        <v>15</v>
      </c>
      <c r="X15" s="346" t="s">
        <v>16</v>
      </c>
      <c r="Y15" s="307" t="s">
        <v>17</v>
      </c>
    </row>
    <row r="16" spans="1:25" x14ac:dyDescent="0.25">
      <c r="A16" s="332"/>
      <c r="B16" s="332"/>
      <c r="C16" s="312"/>
      <c r="D16" s="312"/>
      <c r="E16" s="332"/>
      <c r="F16" s="332"/>
      <c r="G16" s="312"/>
      <c r="H16" s="312"/>
      <c r="I16" s="296">
        <v>370</v>
      </c>
      <c r="J16" s="296">
        <v>390</v>
      </c>
      <c r="K16" s="296">
        <v>405</v>
      </c>
      <c r="L16" s="296"/>
      <c r="M16" s="296"/>
      <c r="N16" s="296"/>
      <c r="O16" s="296"/>
      <c r="P16" s="296"/>
      <c r="Q16" s="296"/>
      <c r="R16" s="296"/>
      <c r="S16" s="296"/>
      <c r="T16" s="341"/>
      <c r="U16" s="329"/>
      <c r="V16" s="322"/>
      <c r="W16" s="344"/>
      <c r="X16" s="347"/>
      <c r="Y16" s="322"/>
    </row>
    <row r="17" spans="1:25" x14ac:dyDescent="0.25">
      <c r="A17" s="333"/>
      <c r="B17" s="333"/>
      <c r="C17" s="288"/>
      <c r="D17" s="288"/>
      <c r="E17" s="333"/>
      <c r="F17" s="333"/>
      <c r="G17" s="288"/>
      <c r="H17" s="288"/>
      <c r="I17" s="297"/>
      <c r="J17" s="297"/>
      <c r="K17" s="297"/>
      <c r="L17" s="297"/>
      <c r="M17" s="297"/>
      <c r="N17" s="297"/>
      <c r="O17" s="297"/>
      <c r="P17" s="297"/>
      <c r="Q17" s="297"/>
      <c r="R17" s="297"/>
      <c r="S17" s="297"/>
      <c r="T17" s="342"/>
      <c r="U17" s="330"/>
      <c r="V17" s="308"/>
      <c r="W17" s="345"/>
      <c r="X17" s="348"/>
      <c r="Y17" s="308"/>
    </row>
    <row r="18" spans="1:25" x14ac:dyDescent="0.25">
      <c r="A18" s="16">
        <v>1</v>
      </c>
      <c r="B18" s="158" t="s">
        <v>160</v>
      </c>
      <c r="C18" s="25">
        <v>697</v>
      </c>
      <c r="D18" s="40" t="str">
        <f>IF(C18=0," ",VLOOKUP(C18,[1]Женщины!B$1:I$65536,2,FALSE))</f>
        <v>Комарова Кристина</v>
      </c>
      <c r="E18" s="129" t="str">
        <f>IF(C18=0," ",VLOOKUP($C18,[1]Женщины!$B$1:$H$65536,3,FALSE))</f>
        <v>30.01.1992</v>
      </c>
      <c r="F18" s="42" t="str">
        <f>IF(C18=0," ",IF(VLOOKUP($C18,[1]Женщины!$B$1:$H$65536,4,FALSE)=0," ",VLOOKUP($C18,[1]Женщины!$B$1:$H$65536,4,FALSE)))</f>
        <v>МС</v>
      </c>
      <c r="G18" s="40" t="str">
        <f>IF(C18=0," ",VLOOKUP($C18,[1]Женщины!$B$1:$H$65536,5,FALSE))</f>
        <v>Ярославская</v>
      </c>
      <c r="H18" s="45" t="str">
        <f>IF(C18=0," ",VLOOKUP($C18,[1]Женщины!$B$1:$H$65536,6,FALSE))</f>
        <v>Ярославль, ГОБУ ЯО СДЮСШОР</v>
      </c>
      <c r="I18" s="159" t="s">
        <v>63</v>
      </c>
      <c r="J18" s="159" t="s">
        <v>65</v>
      </c>
      <c r="K18" s="42" t="s">
        <v>64</v>
      </c>
      <c r="L18" s="159"/>
      <c r="M18" s="159"/>
      <c r="N18" s="159"/>
      <c r="O18" s="159"/>
      <c r="P18" s="159"/>
      <c r="Q18" s="159"/>
      <c r="R18" s="159"/>
      <c r="S18" s="159"/>
      <c r="T18" s="181"/>
      <c r="U18" s="181"/>
      <c r="V18" s="182">
        <v>3.9</v>
      </c>
      <c r="W18" s="25" t="str">
        <f>IF(V18=0," ",IF(V18&gt;=[1]Разряды!$D$44,[1]Разряды!$D$3,IF(V18&gt;=[1]Разряды!$E$44,[1]Разряды!$E$3,IF(V18&gt;=[1]Разряды!$F$44,[1]Разряды!$F$3,IF(V18&gt;=[1]Разряды!$G$44,[1]Разряды!$G$3,IF(V18&gt;=[1]Разряды!$H$44,[1]Разряды!$H$3,IF(V18&gt;=[1]Разряды!$I$44,[1]Разряды!$I$3,IF(V18&gt;=[1]Разряды!$J$44,[1]Разряды!$J$3,"б/р"))))))))</f>
        <v>кмс</v>
      </c>
      <c r="X18" s="25">
        <v>20</v>
      </c>
      <c r="Y18" s="40" t="str">
        <f>IF(C18=0," ",VLOOKUP($C18,[1]Женщины!$B$1:$H$65536,7,FALSE))</f>
        <v>Скулябин А.Б.</v>
      </c>
    </row>
    <row r="19" spans="1:25" ht="16.5" thickBot="1" x14ac:dyDescent="0.3">
      <c r="A19" s="35"/>
      <c r="B19" s="176"/>
      <c r="C19" s="152"/>
      <c r="D19" s="177"/>
      <c r="E19" s="150"/>
      <c r="F19" s="132"/>
      <c r="G19" s="132"/>
      <c r="H19" s="132"/>
      <c r="I19" s="178"/>
      <c r="J19" s="178"/>
      <c r="K19" s="150"/>
      <c r="L19" s="178"/>
      <c r="M19" s="178"/>
      <c r="N19" s="178"/>
      <c r="O19" s="178"/>
      <c r="P19" s="178"/>
      <c r="Q19" s="178"/>
      <c r="R19" s="178"/>
      <c r="S19" s="178"/>
      <c r="T19" s="179"/>
      <c r="U19" s="179"/>
      <c r="V19" s="184"/>
      <c r="W19" s="148"/>
      <c r="X19" s="148"/>
      <c r="Y19" s="152"/>
    </row>
    <row r="20" spans="1:25" ht="15.75" thickTop="1" x14ac:dyDescent="0.25"/>
  </sheetData>
  <mergeCells count="65">
    <mergeCell ref="Y15:Y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F15:F17"/>
    <mergeCell ref="G15:G17"/>
    <mergeCell ref="H15:H17"/>
    <mergeCell ref="I15:S15"/>
    <mergeCell ref="T15:T17"/>
    <mergeCell ref="B13:C13"/>
    <mergeCell ref="G13:S13"/>
    <mergeCell ref="T13:Y13"/>
    <mergeCell ref="L14:V14"/>
    <mergeCell ref="W14:Y14"/>
    <mergeCell ref="A15:A17"/>
    <mergeCell ref="B15:B17"/>
    <mergeCell ref="C15:C17"/>
    <mergeCell ref="D15:D17"/>
    <mergeCell ref="E15:E17"/>
    <mergeCell ref="A1:Y1"/>
    <mergeCell ref="F2:Y2"/>
    <mergeCell ref="F3:Y3"/>
    <mergeCell ref="F4:Y4"/>
    <mergeCell ref="G5:S5"/>
    <mergeCell ref="T5:Y5"/>
    <mergeCell ref="L6:V6"/>
    <mergeCell ref="W6:Y6"/>
    <mergeCell ref="A7:A9"/>
    <mergeCell ref="B7:B9"/>
    <mergeCell ref="C7:C9"/>
    <mergeCell ref="D7:D9"/>
    <mergeCell ref="E7:E9"/>
    <mergeCell ref="F7:F9"/>
    <mergeCell ref="G7:G9"/>
    <mergeCell ref="H7:H9"/>
    <mergeCell ref="Y7:Y9"/>
    <mergeCell ref="I8:I9"/>
    <mergeCell ref="J8:J9"/>
    <mergeCell ref="K8:K9"/>
    <mergeCell ref="Q8:Q9"/>
    <mergeCell ref="I7:S7"/>
    <mergeCell ref="T7:T9"/>
    <mergeCell ref="U7:U9"/>
    <mergeCell ref="V7:V9"/>
    <mergeCell ref="L8:L9"/>
    <mergeCell ref="M8:M9"/>
    <mergeCell ref="N8:N9"/>
    <mergeCell ref="O8:O9"/>
    <mergeCell ref="P8:P9"/>
    <mergeCell ref="R8:R9"/>
    <mergeCell ref="S8:S9"/>
    <mergeCell ref="W7:W9"/>
    <mergeCell ref="X7:X9"/>
    <mergeCell ref="U15:U17"/>
    <mergeCell ref="V15:V17"/>
    <mergeCell ref="W15:W17"/>
    <mergeCell ref="X15:X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opLeftCell="A13" workbookViewId="0">
      <selection activeCell="D8" sqref="D8"/>
    </sheetView>
  </sheetViews>
  <sheetFormatPr defaultRowHeight="15" x14ac:dyDescent="0.25"/>
  <cols>
    <col min="1" max="1" width="4.42578125" customWidth="1"/>
    <col min="2" max="2" width="5.5703125" customWidth="1"/>
    <col min="3" max="3" width="25" customWidth="1"/>
    <col min="4" max="4" width="10.140625" customWidth="1"/>
    <col min="5" max="5" width="5.28515625" customWidth="1"/>
    <col min="6" max="6" width="15.28515625" customWidth="1"/>
    <col min="7" max="7" width="25.28515625" customWidth="1"/>
    <col min="8" max="8" width="5.7109375" customWidth="1"/>
    <col min="9" max="9" width="5.85546875" customWidth="1"/>
    <col min="10" max="10" width="5.5703125" customWidth="1"/>
    <col min="11" max="11" width="3.42578125" customWidth="1"/>
    <col min="12" max="12" width="6.7109375" customWidth="1"/>
    <col min="13" max="13" width="6.140625" customWidth="1"/>
    <col min="14" max="14" width="6" customWidth="1"/>
    <col min="15" max="15" width="6.5703125" customWidth="1"/>
    <col min="16" max="16" width="5.85546875" customWidth="1"/>
    <col min="17" max="17" width="5.5703125" customWidth="1"/>
    <col min="18" max="18" width="21.7109375" customWidth="1"/>
  </cols>
  <sheetData>
    <row r="1" spans="1:18" ht="20.25" x14ac:dyDescent="0.3">
      <c r="A1" s="292" t="s">
        <v>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</row>
    <row r="2" spans="1:18" ht="20.25" x14ac:dyDescent="0.3">
      <c r="A2" s="292" t="s">
        <v>90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</row>
    <row r="3" spans="1:18" ht="22.5" x14ac:dyDescent="0.3">
      <c r="A3" s="293" t="s">
        <v>0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</row>
    <row r="4" spans="1:18" ht="20.25" x14ac:dyDescent="0.3">
      <c r="A4" s="294" t="s">
        <v>27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</row>
    <row r="5" spans="1:18" ht="15.75" x14ac:dyDescent="0.25">
      <c r="A5" s="1"/>
      <c r="B5" s="114"/>
      <c r="C5" s="114"/>
      <c r="D5" s="309" t="s">
        <v>38</v>
      </c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</row>
    <row r="6" spans="1:18" ht="18" x14ac:dyDescent="0.25">
      <c r="A6" s="1"/>
      <c r="B6" s="115"/>
      <c r="C6" s="115"/>
      <c r="D6" s="310" t="s">
        <v>69</v>
      </c>
      <c r="E6" s="310"/>
      <c r="F6" s="310"/>
      <c r="G6" s="310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</row>
    <row r="7" spans="1:18" ht="15.75" x14ac:dyDescent="0.25">
      <c r="A7" s="1"/>
      <c r="B7" s="116"/>
      <c r="C7" s="116"/>
      <c r="D7" s="320" t="s">
        <v>2</v>
      </c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</row>
    <row r="8" spans="1:18" ht="18" x14ac:dyDescent="0.25">
      <c r="A8" s="7"/>
      <c r="B8" s="145"/>
      <c r="C8" s="145"/>
      <c r="D8" s="145"/>
      <c r="E8" s="117"/>
      <c r="F8" s="314" t="s">
        <v>107</v>
      </c>
      <c r="G8" s="314"/>
      <c r="H8" s="314"/>
      <c r="I8" s="314"/>
      <c r="J8" s="314"/>
      <c r="K8" s="314"/>
      <c r="L8" s="314"/>
      <c r="M8" s="118"/>
      <c r="N8" s="304" t="s">
        <v>103</v>
      </c>
      <c r="O8" s="304"/>
      <c r="P8" s="304"/>
      <c r="Q8" s="304"/>
      <c r="R8" s="304"/>
    </row>
    <row r="9" spans="1:18" ht="18" x14ac:dyDescent="0.25">
      <c r="A9" s="1" t="s">
        <v>70</v>
      </c>
      <c r="B9" s="119"/>
      <c r="C9" s="119"/>
      <c r="D9" s="115"/>
      <c r="E9" s="117"/>
      <c r="F9" s="117"/>
      <c r="G9" s="117"/>
      <c r="H9" s="121"/>
      <c r="I9" s="122"/>
      <c r="J9" s="123"/>
      <c r="K9" s="123"/>
      <c r="L9" s="315" t="s">
        <v>40</v>
      </c>
      <c r="M9" s="315"/>
      <c r="N9" s="315"/>
      <c r="O9" s="315"/>
      <c r="P9" s="315"/>
      <c r="Q9" s="271"/>
      <c r="R9" s="422" t="s">
        <v>161</v>
      </c>
    </row>
    <row r="10" spans="1:18" x14ac:dyDescent="0.25">
      <c r="A10" s="287" t="s">
        <v>41</v>
      </c>
      <c r="B10" s="291" t="s">
        <v>42</v>
      </c>
      <c r="C10" s="307" t="s">
        <v>9</v>
      </c>
      <c r="D10" s="296" t="s">
        <v>44</v>
      </c>
      <c r="E10" s="287" t="s">
        <v>45</v>
      </c>
      <c r="F10" s="287" t="s">
        <v>12</v>
      </c>
      <c r="G10" s="287" t="s">
        <v>46</v>
      </c>
      <c r="H10" s="317" t="s">
        <v>47</v>
      </c>
      <c r="I10" s="318"/>
      <c r="J10" s="318"/>
      <c r="K10" s="318"/>
      <c r="L10" s="318"/>
      <c r="M10" s="318"/>
      <c r="N10" s="319"/>
      <c r="O10" s="287" t="s">
        <v>14</v>
      </c>
      <c r="P10" s="291" t="s">
        <v>15</v>
      </c>
      <c r="Q10" s="291" t="s">
        <v>16</v>
      </c>
      <c r="R10" s="307" t="s">
        <v>17</v>
      </c>
    </row>
    <row r="11" spans="1:18" x14ac:dyDescent="0.25">
      <c r="A11" s="311"/>
      <c r="B11" s="312"/>
      <c r="C11" s="313"/>
      <c r="D11" s="313"/>
      <c r="E11" s="312"/>
      <c r="F11" s="312"/>
      <c r="G11" s="312"/>
      <c r="H11" s="323">
        <v>1</v>
      </c>
      <c r="I11" s="296">
        <v>2</v>
      </c>
      <c r="J11" s="296">
        <v>3</v>
      </c>
      <c r="K11" s="125"/>
      <c r="L11" s="296">
        <v>4</v>
      </c>
      <c r="M11" s="296">
        <v>5</v>
      </c>
      <c r="N11" s="296">
        <v>6</v>
      </c>
      <c r="O11" s="311"/>
      <c r="P11" s="312"/>
      <c r="Q11" s="312"/>
      <c r="R11" s="322"/>
    </row>
    <row r="12" spans="1:18" x14ac:dyDescent="0.25">
      <c r="A12" s="306"/>
      <c r="B12" s="288"/>
      <c r="C12" s="297"/>
      <c r="D12" s="297"/>
      <c r="E12" s="288"/>
      <c r="F12" s="288"/>
      <c r="G12" s="288"/>
      <c r="H12" s="324"/>
      <c r="I12" s="297"/>
      <c r="J12" s="297"/>
      <c r="K12" s="126"/>
      <c r="L12" s="297"/>
      <c r="M12" s="297"/>
      <c r="N12" s="297"/>
      <c r="O12" s="306"/>
      <c r="P12" s="288"/>
      <c r="Q12" s="288"/>
      <c r="R12" s="308"/>
    </row>
    <row r="13" spans="1:18" x14ac:dyDescent="0.25">
      <c r="A13" s="16">
        <v>1</v>
      </c>
      <c r="B13" s="17">
        <v>128</v>
      </c>
      <c r="C13" s="40" t="str">
        <f>IF(B13=0," ",VLOOKUP(B13,[1]Женщины!B$1:H$65536,2,FALSE))</f>
        <v>Погодина Дарья</v>
      </c>
      <c r="D13" s="129" t="str">
        <f>IF(B13=0," ",VLOOKUP($B13,[1]Женщины!$B$1:$H$65536,3,FALSE))</f>
        <v>20.10.1999</v>
      </c>
      <c r="E13" s="42" t="str">
        <f>IF(B13=0," ",IF(VLOOKUP($B13,[1]Женщины!$B$1:$H$65536,4,FALSE)=0," ",VLOOKUP($B13,[1]Женщины!$B$1:$H$65536,4,FALSE)))</f>
        <v>КМС</v>
      </c>
      <c r="F13" s="40" t="str">
        <f>IF(B13=0," ",VLOOKUP($B13,[1]Женщины!$B$1:$H$65536,5,FALSE))</f>
        <v>Ивановская</v>
      </c>
      <c r="G13" s="403" t="str">
        <f>IF(B13=0," ",VLOOKUP($B13,[1]Женщины!$B$1:$H$65536,6,FALSE))</f>
        <v>Кинешма, СДЮШОР им. С. Клюгина</v>
      </c>
      <c r="H13" s="130">
        <v>11.29</v>
      </c>
      <c r="I13" s="130" t="s">
        <v>50</v>
      </c>
      <c r="J13" s="130">
        <v>11.66</v>
      </c>
      <c r="K13" s="147"/>
      <c r="L13" s="130">
        <v>11.26</v>
      </c>
      <c r="M13" s="130" t="s">
        <v>50</v>
      </c>
      <c r="N13" s="130">
        <v>11.28</v>
      </c>
      <c r="O13" s="254">
        <v>11.66</v>
      </c>
      <c r="P13" s="25" t="str">
        <f>IF(O13=0," ",IF(O13&gt;=[1]Разряды!$D$43,[1]Разряды!$D$3,IF(O13&gt;=[1]Разряды!$E$43,[1]Разряды!$E$3,IF(O13&gt;=[1]Разряды!$F$43,[1]Разряды!$F$3,IF(O13&gt;=[1]Разряды!$G$43,[1]Разряды!$G$3,IF(O13&gt;=[1]Разряды!$H$43,[1]Разряды!$H$3,IF(O13&gt;=[1]Разряды!$I$43,[1]Разряды!$I$3,IF(O13&gt;=[1]Разряды!$J$43,[1]Разряды!$J$3,"б/р"))))))))</f>
        <v>2р</v>
      </c>
      <c r="Q13" s="42" t="s">
        <v>20</v>
      </c>
      <c r="R13" s="40" t="str">
        <f>IF(B13=0," ",VLOOKUP($B13,[1]Женщины!$B$1:$H$65536,7,FALSE))</f>
        <v>Кузинов Н.В.</v>
      </c>
    </row>
    <row r="14" spans="1:18" x14ac:dyDescent="0.25">
      <c r="A14" s="16">
        <v>2</v>
      </c>
      <c r="B14" s="17">
        <v>85</v>
      </c>
      <c r="C14" s="40" t="str">
        <f>IF(B14=0," ",VLOOKUP(B14,[1]Женщины!B$1:H$65536,2,FALSE))</f>
        <v>Кокарева Ксения</v>
      </c>
      <c r="D14" s="129" t="str">
        <f>IF(B14=0," ",VLOOKUP($B14,[1]Женщины!$B$1:$H$65536,3,FALSE))</f>
        <v>07.12.1998</v>
      </c>
      <c r="E14" s="42" t="str">
        <f>IF(B14=0," ",IF(VLOOKUP($B14,[1]Женщины!$B$1:$H$65536,4,FALSE)=0," ",VLOOKUP($B14,[1]Женщины!$B$1:$H$65536,4,FALSE)))</f>
        <v>2р</v>
      </c>
      <c r="F14" s="40" t="str">
        <f>IF(B14=0," ",VLOOKUP($B14,[1]Женщины!$B$1:$H$65536,5,FALSE))</f>
        <v>Ярославская</v>
      </c>
      <c r="G14" s="40" t="str">
        <f>IF(B14=0," ",VLOOKUP($B14,[1]Женщины!$B$1:$H$65536,6,FALSE))</f>
        <v>Рыбинск, СДЮСШОР-2</v>
      </c>
      <c r="H14" s="130" t="s">
        <v>50</v>
      </c>
      <c r="I14" s="130" t="s">
        <v>50</v>
      </c>
      <c r="J14" s="130">
        <v>9.7899999999999991</v>
      </c>
      <c r="K14" s="147"/>
      <c r="L14" s="130">
        <v>9.92</v>
      </c>
      <c r="M14" s="130" t="s">
        <v>50</v>
      </c>
      <c r="N14" s="130">
        <v>9.69</v>
      </c>
      <c r="O14" s="254">
        <v>9.92</v>
      </c>
      <c r="P14" s="25" t="str">
        <f>IF(O14=0," ",IF(O14&gt;=[1]Разряды!$D$43,[1]Разряды!$D$3,IF(O14&gt;=[1]Разряды!$E$43,[1]Разряды!$E$3,IF(O14&gt;=[1]Разряды!$F$43,[1]Разряды!$F$3,IF(O14&gt;=[1]Разряды!$G$43,[1]Разряды!$G$3,IF(O14&gt;=[1]Разряды!$H$43,[1]Разряды!$H$3,IF(O14&gt;=[1]Разряды!$I$43,[1]Разряды!$I$3,IF(O14&gt;=[1]Разряды!$J$43,[1]Разряды!$J$3,"б/р"))))))))</f>
        <v>2юр</v>
      </c>
      <c r="Q14" s="42" t="s">
        <v>20</v>
      </c>
      <c r="R14" s="40" t="str">
        <f>IF(B14=0," ",VLOOKUP($B14,[1]Женщины!$B$1:$H$65536,7,FALSE))</f>
        <v>Дорожкина О.Н.</v>
      </c>
    </row>
    <row r="15" spans="1:18" ht="16.5" thickBot="1" x14ac:dyDescent="0.3">
      <c r="A15" s="148"/>
      <c r="B15" s="148"/>
      <c r="C15" s="149"/>
      <c r="D15" s="186"/>
      <c r="E15" s="150"/>
      <c r="F15" s="149"/>
      <c r="G15" s="149"/>
      <c r="H15" s="135"/>
      <c r="I15" s="135"/>
      <c r="J15" s="135"/>
      <c r="K15" s="134"/>
      <c r="L15" s="133"/>
      <c r="M15" s="136"/>
      <c r="N15" s="136"/>
      <c r="O15" s="151"/>
      <c r="P15" s="148"/>
      <c r="Q15" s="148"/>
      <c r="R15" s="152"/>
    </row>
    <row r="16" spans="1:18" ht="16.5" thickTop="1" x14ac:dyDescent="0.25">
      <c r="A16" s="153"/>
      <c r="B16" s="153"/>
      <c r="C16" s="154"/>
      <c r="D16" s="431"/>
      <c r="E16" s="142"/>
      <c r="F16" s="154"/>
      <c r="G16" s="154"/>
      <c r="H16" s="137"/>
      <c r="I16" s="61"/>
      <c r="J16" s="61"/>
      <c r="K16" s="61"/>
      <c r="L16" s="61"/>
      <c r="M16" s="138"/>
      <c r="N16" s="138"/>
      <c r="O16" s="155"/>
      <c r="P16" s="153"/>
      <c r="Q16" s="153"/>
      <c r="R16" s="143"/>
    </row>
    <row r="17" spans="1:18" ht="18" x14ac:dyDescent="0.25">
      <c r="B17" s="321"/>
      <c r="C17" s="321"/>
      <c r="D17" s="321"/>
      <c r="E17" s="117"/>
      <c r="F17" s="314" t="s">
        <v>110</v>
      </c>
      <c r="G17" s="314"/>
      <c r="H17" s="314"/>
      <c r="I17" s="314"/>
      <c r="J17" s="314"/>
      <c r="K17" s="314"/>
      <c r="L17" s="314"/>
      <c r="M17" s="118"/>
      <c r="N17" s="304" t="s">
        <v>103</v>
      </c>
      <c r="O17" s="304"/>
      <c r="P17" s="304"/>
      <c r="Q17" s="304"/>
      <c r="R17" s="304"/>
    </row>
    <row r="18" spans="1:18" ht="18" x14ac:dyDescent="0.25">
      <c r="A18" s="1" t="s">
        <v>70</v>
      </c>
      <c r="B18" s="119"/>
      <c r="C18" s="119"/>
      <c r="D18" s="115"/>
      <c r="E18" s="117"/>
      <c r="F18" s="117"/>
      <c r="G18" s="117"/>
      <c r="H18" s="121"/>
      <c r="I18" s="122"/>
      <c r="J18" s="123"/>
      <c r="K18" s="123"/>
      <c r="L18" s="315" t="s">
        <v>40</v>
      </c>
      <c r="M18" s="315"/>
      <c r="N18" s="315"/>
      <c r="O18" s="315"/>
      <c r="P18" s="315"/>
      <c r="Q18" s="271"/>
      <c r="R18" s="422" t="s">
        <v>161</v>
      </c>
    </row>
    <row r="19" spans="1:18" x14ac:dyDescent="0.25">
      <c r="A19" s="287" t="s">
        <v>41</v>
      </c>
      <c r="B19" s="291" t="s">
        <v>42</v>
      </c>
      <c r="C19" s="307" t="s">
        <v>9</v>
      </c>
      <c r="D19" s="296" t="s">
        <v>44</v>
      </c>
      <c r="E19" s="287" t="s">
        <v>45</v>
      </c>
      <c r="F19" s="287" t="s">
        <v>12</v>
      </c>
      <c r="G19" s="287" t="s">
        <v>46</v>
      </c>
      <c r="H19" s="317" t="s">
        <v>47</v>
      </c>
      <c r="I19" s="318"/>
      <c r="J19" s="318"/>
      <c r="K19" s="318"/>
      <c r="L19" s="318"/>
      <c r="M19" s="318"/>
      <c r="N19" s="319"/>
      <c r="O19" s="287" t="s">
        <v>14</v>
      </c>
      <c r="P19" s="291" t="s">
        <v>15</v>
      </c>
      <c r="Q19" s="291" t="s">
        <v>16</v>
      </c>
      <c r="R19" s="307" t="s">
        <v>17</v>
      </c>
    </row>
    <row r="20" spans="1:18" x14ac:dyDescent="0.25">
      <c r="A20" s="311"/>
      <c r="B20" s="312"/>
      <c r="C20" s="313"/>
      <c r="D20" s="313"/>
      <c r="E20" s="312"/>
      <c r="F20" s="312"/>
      <c r="G20" s="312"/>
      <c r="H20" s="323">
        <v>1</v>
      </c>
      <c r="I20" s="296">
        <v>2</v>
      </c>
      <c r="J20" s="296">
        <v>3</v>
      </c>
      <c r="K20" s="125"/>
      <c r="L20" s="296">
        <v>4</v>
      </c>
      <c r="M20" s="296">
        <v>5</v>
      </c>
      <c r="N20" s="296">
        <v>6</v>
      </c>
      <c r="O20" s="311"/>
      <c r="P20" s="312"/>
      <c r="Q20" s="312"/>
      <c r="R20" s="322"/>
    </row>
    <row r="21" spans="1:18" x14ac:dyDescent="0.25">
      <c r="A21" s="306"/>
      <c r="B21" s="288"/>
      <c r="C21" s="297"/>
      <c r="D21" s="297"/>
      <c r="E21" s="288"/>
      <c r="F21" s="288"/>
      <c r="G21" s="288"/>
      <c r="H21" s="324"/>
      <c r="I21" s="297"/>
      <c r="J21" s="297"/>
      <c r="K21" s="126"/>
      <c r="L21" s="297"/>
      <c r="M21" s="297"/>
      <c r="N21" s="297"/>
      <c r="O21" s="306"/>
      <c r="P21" s="288"/>
      <c r="Q21" s="288"/>
      <c r="R21" s="308"/>
    </row>
    <row r="22" spans="1:18" ht="22.5" x14ac:dyDescent="0.25">
      <c r="A22" s="16">
        <v>1</v>
      </c>
      <c r="B22" s="17">
        <v>242</v>
      </c>
      <c r="C22" s="40" t="str">
        <f>IF(B22=0," ",VLOOKUP(B22,[1]Женщины!B$1:H$65536,2,FALSE))</f>
        <v>Андреева Елизавета</v>
      </c>
      <c r="D22" s="129" t="str">
        <f>IF(B22=0," ",VLOOKUP($B22,[1]Женщины!$B$1:$H$65536,3,FALSE))</f>
        <v>09.10.1997</v>
      </c>
      <c r="E22" s="42" t="str">
        <f>IF(B22=0," ",IF(VLOOKUP($B22,[1]Женщины!$B$1:$H$65536,4,FALSE)=0," ",VLOOKUP($B22,[1]Женщины!$B$1:$H$65536,4,FALSE)))</f>
        <v>КМС</v>
      </c>
      <c r="F22" s="40" t="str">
        <f>IF(B22=0," ",VLOOKUP($B22,[1]Женщины!$B$1:$H$65536,5,FALSE))</f>
        <v>Калининградская</v>
      </c>
      <c r="G22" s="40" t="str">
        <f>IF(B22=0," ",VLOOKUP($B22,[1]Женщины!$B$1:$H$65536,6,FALSE))</f>
        <v>Калининград, СДЮСШОР-4</v>
      </c>
      <c r="H22" s="130">
        <v>12.06</v>
      </c>
      <c r="I22" s="130">
        <v>12.03</v>
      </c>
      <c r="J22" s="130" t="s">
        <v>50</v>
      </c>
      <c r="K22" s="147"/>
      <c r="L22" s="130" t="s">
        <v>50</v>
      </c>
      <c r="M22" s="130" t="s">
        <v>50</v>
      </c>
      <c r="N22" s="130" t="s">
        <v>50</v>
      </c>
      <c r="O22" s="254">
        <v>12.06</v>
      </c>
      <c r="P22" s="25" t="str">
        <f>IF(O22=0," ",IF(O22&gt;=[1]Разряды!$D$43,[1]Разряды!$D$3,IF(O22&gt;=[1]Разряды!$E$43,[1]Разряды!$E$3,IF(O22&gt;=[1]Разряды!$F$43,[1]Разряды!$F$3,IF(O22&gt;=[1]Разряды!$G$43,[1]Разряды!$G$3,IF(O22&gt;=[1]Разряды!$H$43,[1]Разряды!$H$3,IF(O22&gt;=[1]Разряды!$I$43,[1]Разряды!$I$3,IF(O22&gt;=[1]Разряды!$J$43,[1]Разряды!$J$3,"б/р"))))))))</f>
        <v>2р</v>
      </c>
      <c r="Q22" s="25">
        <v>20</v>
      </c>
      <c r="R22" s="43" t="str">
        <f>IF(B22=0," ",VLOOKUP($B22,[1]Женщины!$B$1:$H$65536,7,FALSE))</f>
        <v>Гадиатова Н.В., Сельская Л.М., Маляревич В.В.</v>
      </c>
    </row>
    <row r="23" spans="1:18" ht="16.5" thickBot="1" x14ac:dyDescent="0.3">
      <c r="A23" s="148"/>
      <c r="B23" s="148"/>
      <c r="C23" s="149"/>
      <c r="D23" s="150"/>
      <c r="E23" s="150"/>
      <c r="F23" s="149"/>
      <c r="G23" s="149"/>
      <c r="H23" s="135"/>
      <c r="I23" s="135"/>
      <c r="J23" s="135"/>
      <c r="K23" s="134"/>
      <c r="L23" s="133"/>
      <c r="M23" s="136"/>
      <c r="N23" s="136"/>
      <c r="O23" s="151"/>
      <c r="P23" s="148"/>
      <c r="Q23" s="148"/>
      <c r="R23" s="152"/>
    </row>
    <row r="24" spans="1:18" ht="16.5" thickTop="1" x14ac:dyDescent="0.25">
      <c r="A24" s="153"/>
      <c r="B24" s="153"/>
      <c r="C24" s="154"/>
      <c r="D24" s="142"/>
      <c r="E24" s="142"/>
      <c r="F24" s="154"/>
      <c r="G24" s="154"/>
      <c r="H24" s="137"/>
      <c r="I24" s="61"/>
      <c r="J24" s="61"/>
      <c r="K24" s="61"/>
      <c r="L24" s="61"/>
      <c r="M24" s="138"/>
      <c r="N24" s="138"/>
      <c r="O24" s="155"/>
      <c r="P24" s="153"/>
      <c r="Q24" s="153"/>
      <c r="R24" s="143"/>
    </row>
    <row r="25" spans="1:18" ht="18" x14ac:dyDescent="0.25">
      <c r="B25" s="321"/>
      <c r="C25" s="321"/>
      <c r="D25" s="321"/>
      <c r="E25" s="117"/>
      <c r="F25" s="314" t="s">
        <v>114</v>
      </c>
      <c r="G25" s="314"/>
      <c r="H25" s="314"/>
      <c r="I25" s="314"/>
      <c r="J25" s="314"/>
      <c r="K25" s="314"/>
      <c r="L25" s="314"/>
      <c r="M25" s="118"/>
      <c r="N25" s="304" t="s">
        <v>103</v>
      </c>
      <c r="O25" s="304"/>
      <c r="P25" s="304"/>
      <c r="Q25" s="304"/>
      <c r="R25" s="304"/>
    </row>
    <row r="26" spans="1:18" ht="18" x14ac:dyDescent="0.25">
      <c r="A26" s="1" t="s">
        <v>70</v>
      </c>
      <c r="B26" s="119"/>
      <c r="C26" s="119"/>
      <c r="D26" s="115"/>
      <c r="E26" s="117"/>
      <c r="F26" s="117"/>
      <c r="G26" s="117"/>
      <c r="H26" s="121"/>
      <c r="I26" s="122"/>
      <c r="J26" s="123"/>
      <c r="K26" s="123"/>
      <c r="L26" s="315" t="s">
        <v>40</v>
      </c>
      <c r="M26" s="315"/>
      <c r="N26" s="315"/>
      <c r="O26" s="315"/>
      <c r="P26" s="315"/>
      <c r="Q26" s="271"/>
      <c r="R26" s="422" t="s">
        <v>161</v>
      </c>
    </row>
    <row r="27" spans="1:18" x14ac:dyDescent="0.25">
      <c r="A27" s="287" t="s">
        <v>41</v>
      </c>
      <c r="B27" s="291" t="s">
        <v>42</v>
      </c>
      <c r="C27" s="307" t="s">
        <v>9</v>
      </c>
      <c r="D27" s="296" t="s">
        <v>44</v>
      </c>
      <c r="E27" s="287" t="s">
        <v>45</v>
      </c>
      <c r="F27" s="287" t="s">
        <v>12</v>
      </c>
      <c r="G27" s="287" t="s">
        <v>46</v>
      </c>
      <c r="H27" s="317" t="s">
        <v>47</v>
      </c>
      <c r="I27" s="318"/>
      <c r="J27" s="318"/>
      <c r="K27" s="318"/>
      <c r="L27" s="318"/>
      <c r="M27" s="318"/>
      <c r="N27" s="319"/>
      <c r="O27" s="287" t="s">
        <v>14</v>
      </c>
      <c r="P27" s="291" t="s">
        <v>15</v>
      </c>
      <c r="Q27" s="291" t="s">
        <v>16</v>
      </c>
      <c r="R27" s="307" t="s">
        <v>17</v>
      </c>
    </row>
    <row r="28" spans="1:18" x14ac:dyDescent="0.25">
      <c r="A28" s="311"/>
      <c r="B28" s="312"/>
      <c r="C28" s="313"/>
      <c r="D28" s="313"/>
      <c r="E28" s="312"/>
      <c r="F28" s="312"/>
      <c r="G28" s="312"/>
      <c r="H28" s="323">
        <v>1</v>
      </c>
      <c r="I28" s="296">
        <v>2</v>
      </c>
      <c r="J28" s="296">
        <v>3</v>
      </c>
      <c r="K28" s="125"/>
      <c r="L28" s="296">
        <v>4</v>
      </c>
      <c r="M28" s="296">
        <v>5</v>
      </c>
      <c r="N28" s="296">
        <v>6</v>
      </c>
      <c r="O28" s="311"/>
      <c r="P28" s="312"/>
      <c r="Q28" s="312"/>
      <c r="R28" s="322"/>
    </row>
    <row r="29" spans="1:18" x14ac:dyDescent="0.25">
      <c r="A29" s="306"/>
      <c r="B29" s="288"/>
      <c r="C29" s="297"/>
      <c r="D29" s="297"/>
      <c r="E29" s="288"/>
      <c r="F29" s="288"/>
      <c r="G29" s="288"/>
      <c r="H29" s="324"/>
      <c r="I29" s="297"/>
      <c r="J29" s="297"/>
      <c r="K29" s="126"/>
      <c r="L29" s="297"/>
      <c r="M29" s="297"/>
      <c r="N29" s="297"/>
      <c r="O29" s="306"/>
      <c r="P29" s="288"/>
      <c r="Q29" s="288"/>
      <c r="R29" s="308"/>
    </row>
    <row r="30" spans="1:18" x14ac:dyDescent="0.25">
      <c r="A30" s="141">
        <v>1</v>
      </c>
      <c r="B30" s="187">
        <v>521</v>
      </c>
      <c r="C30" s="106" t="str">
        <f>IF(B30=0," ",VLOOKUP(B30,[1]Женщины!B$1:H$65536,2,FALSE))</f>
        <v>Васильченко Надежда</v>
      </c>
      <c r="D30" s="164" t="str">
        <f>IF(B30=0," ",VLOOKUP($B30,[1]Женщины!$B$1:$H$65536,3,FALSE))</f>
        <v>25.10.1994</v>
      </c>
      <c r="E30" s="105" t="str">
        <f>IF(B30=0," ",IF(VLOOKUP($B30,[1]Женщины!$B$1:$H$65536,4,FALSE)=0," ",VLOOKUP($B30,[1]Женщины!$B$1:$H$65536,4,FALSE)))</f>
        <v>КМС</v>
      </c>
      <c r="F30" s="106" t="str">
        <f>IF(B30=0," ",VLOOKUP($B30,[1]Женщины!$B$1:$H$65536,5,FALSE))</f>
        <v>Калининградская</v>
      </c>
      <c r="G30" s="106" t="str">
        <f>IF(B30=0," ",VLOOKUP($B30,[1]Женщины!$B$1:$H$65536,6,FALSE))</f>
        <v>Калининград, СДЮСШОР-4</v>
      </c>
      <c r="H30" s="166">
        <v>12.27</v>
      </c>
      <c r="I30" s="166">
        <v>12.37</v>
      </c>
      <c r="J30" s="166" t="s">
        <v>50</v>
      </c>
      <c r="K30" s="432"/>
      <c r="L30" s="166" t="s">
        <v>50</v>
      </c>
      <c r="M30" s="166" t="s">
        <v>50</v>
      </c>
      <c r="N30" s="166" t="s">
        <v>48</v>
      </c>
      <c r="O30" s="256">
        <v>12.37</v>
      </c>
      <c r="P30" s="163" t="str">
        <f>IF(O30=0," ",IF(O30&gt;=[1]Разряды!$D$43,[1]Разряды!$D$3,IF(O30&gt;=[1]Разряды!$E$43,[1]Разряды!$E$3,IF(O30&gt;=[1]Разряды!$F$43,[1]Разряды!$F$3,IF(O30&gt;=[1]Разряды!$G$43,[1]Разряды!$G$3,IF(O30&gt;=[1]Разряды!$H$43,[1]Разряды!$H$3,IF(O30&gt;=[1]Разряды!$I$43,[1]Разряды!$I$3,IF(O30&gt;=[1]Разряды!$J$43,[1]Разряды!$J$3,"б/р"))))))))</f>
        <v>1р</v>
      </c>
      <c r="Q30" s="105">
        <v>20</v>
      </c>
      <c r="R30" s="165" t="str">
        <f>IF(B30=0," ",VLOOKUP($B30,[1]Женщины!$B$1:$H$65536,7,FALSE))</f>
        <v>Балашов С.Г., Балашова В.А.</v>
      </c>
    </row>
    <row r="31" spans="1:18" x14ac:dyDescent="0.25">
      <c r="A31" s="275">
        <v>2</v>
      </c>
      <c r="B31" s="17">
        <v>138</v>
      </c>
      <c r="C31" s="18" t="str">
        <f>IF(B31=0," ",VLOOKUP(B31,[1]Женщины!B$1:H$65536,2,FALSE))</f>
        <v>Сысуева Мария</v>
      </c>
      <c r="D31" s="127" t="str">
        <f>IF(B31=0," ",VLOOKUP($B31,[1]Женщины!$B$1:$H$65536,3,FALSE))</f>
        <v>1995</v>
      </c>
      <c r="E31" s="20" t="str">
        <f>IF(B31=0," ",IF(VLOOKUP($B31,[1]Женщины!$B$1:$H$65536,4,FALSE)=0," ",VLOOKUP($B31,[1]Женщины!$B$1:$H$65536,4,FALSE)))</f>
        <v>1р</v>
      </c>
      <c r="F31" s="18" t="str">
        <f>IF(B31=0," ",VLOOKUP($B31,[1]Женщины!$B$1:$H$65536,5,FALSE))</f>
        <v>Ивановская</v>
      </c>
      <c r="G31" s="18" t="str">
        <f>IF(B31=0," ",VLOOKUP($B31,[1]Женщины!$B$1:$H$65536,6,FALSE))</f>
        <v>Иваново, ИГХТУ</v>
      </c>
      <c r="H31" s="156" t="s">
        <v>50</v>
      </c>
      <c r="I31" s="128">
        <v>11.6</v>
      </c>
      <c r="J31" s="156">
        <v>11.58</v>
      </c>
      <c r="K31" s="433"/>
      <c r="L31" s="128" t="s">
        <v>50</v>
      </c>
      <c r="M31" s="156">
        <v>11.4</v>
      </c>
      <c r="N31" s="156" t="s">
        <v>50</v>
      </c>
      <c r="O31" s="255">
        <v>11.6</v>
      </c>
      <c r="P31" s="23" t="str">
        <f>IF(O31=0," ",IF(O31&gt;=[1]Разряды!$D$43,[1]Разряды!$D$3,IF(O31&gt;=[1]Разряды!$E$43,[1]Разряды!$E$3,IF(O31&gt;=[1]Разряды!$F$43,[1]Разряды!$F$3,IF(O31&gt;=[1]Разряды!$G$43,[1]Разряды!$G$3,IF(O31&gt;=[1]Разряды!$H$43,[1]Разряды!$H$3,IF(O31&gt;=[1]Разряды!$I$43,[1]Разряды!$I$3,IF(O31&gt;=[1]Разряды!$J$43,[1]Разряды!$J$3,"б/р"))))))))</f>
        <v>2р</v>
      </c>
      <c r="Q31" s="20" t="s">
        <v>20</v>
      </c>
      <c r="R31" s="24" t="str">
        <f>IF(B31=0," ",VLOOKUP($B31,[1]Женщины!$B$1:$H$65536,7,FALSE))</f>
        <v>Кустов В.Н., Голубева М.А.</v>
      </c>
    </row>
    <row r="32" spans="1:18" ht="15.75" thickBot="1" x14ac:dyDescent="0.3">
      <c r="A32" s="112"/>
      <c r="B32" s="263"/>
      <c r="C32" s="113" t="str">
        <f>IF(B32=0," ",VLOOKUP(B32,[1]Женщины!B$1:H$65536,2,FALSE))</f>
        <v xml:space="preserve"> </v>
      </c>
      <c r="D32" s="261" t="str">
        <f>IF(B32=0," ",VLOOKUP($B32,[1]Женщины!$B$1:$H$65536,3,FALSE))</f>
        <v xml:space="preserve"> </v>
      </c>
      <c r="E32" s="244" t="str">
        <f>IF(B32=0," ",IF(VLOOKUP($B32,[1]Женщины!$B$1:$H$65536,4,FALSE)=0," ",VLOOKUP($B32,[1]Женщины!$B$1:$H$65536,4,FALSE)))</f>
        <v xml:space="preserve"> </v>
      </c>
      <c r="F32" s="113" t="str">
        <f>IF(B32=0," ",VLOOKUP($B32,[1]Женщины!$B$1:$H$65536,5,FALSE))</f>
        <v xml:space="preserve"> </v>
      </c>
      <c r="G32" s="113" t="str">
        <f>IF(B32=0," ",VLOOKUP($B32,[1]Женщины!$B$1:$H$65536,6,FALSE))</f>
        <v xml:space="preserve"> </v>
      </c>
      <c r="H32" s="262"/>
      <c r="I32" s="258"/>
      <c r="J32" s="262"/>
      <c r="K32" s="264"/>
      <c r="L32" s="258"/>
      <c r="M32" s="262"/>
      <c r="N32" s="262"/>
      <c r="O32" s="257"/>
      <c r="P32" s="101" t="str">
        <f>IF(O32=0," ",IF(O32&gt;=[1]Разряды!$D$43,[1]Разряды!$D$3,IF(O32&gt;=[1]Разряды!$E$43,[1]Разряды!$E$3,IF(O32&gt;=[1]Разряды!$F$43,[1]Разряды!$F$3,IF(O32&gt;=[1]Разряды!$G$43,[1]Разряды!$G$3,IF(O32&gt;=[1]Разряды!$H$43,[1]Разряды!$H$3,IF(O32&gt;=[1]Разряды!$I$43,[1]Разряды!$I$3,IF(O32&gt;=[1]Разряды!$J$43,[1]Разряды!$J$3,"б/р"))))))))</f>
        <v xml:space="preserve"> </v>
      </c>
      <c r="Q32" s="101"/>
      <c r="R32" s="113" t="str">
        <f>IF(B32=0," ",VLOOKUP($B32,[1]Женщины!$B$1:$H$65536,7,FALSE))</f>
        <v xml:space="preserve"> </v>
      </c>
    </row>
    <row r="33" spans="1:18" ht="15.75" thickTop="1" x14ac:dyDescent="0.25">
      <c r="A33" s="275"/>
      <c r="B33" s="59"/>
      <c r="C33" s="60"/>
      <c r="D33" s="202"/>
      <c r="E33" s="62"/>
      <c r="F33" s="60"/>
      <c r="G33" s="60"/>
      <c r="H33" s="62"/>
      <c r="I33" s="138"/>
      <c r="J33" s="138"/>
      <c r="K33" s="138"/>
      <c r="L33" s="138"/>
      <c r="M33" s="62"/>
      <c r="N33" s="62"/>
      <c r="O33" s="424"/>
      <c r="P33" s="63"/>
      <c r="Q33" s="63"/>
      <c r="R33" s="60"/>
    </row>
    <row r="34" spans="1:18" x14ac:dyDescent="0.25">
      <c r="A34" s="275"/>
      <c r="B34" s="59"/>
      <c r="C34" s="60"/>
      <c r="D34" s="202"/>
      <c r="E34" s="62"/>
      <c r="F34" s="60"/>
      <c r="G34" s="60"/>
      <c r="H34" s="62"/>
      <c r="I34" s="138"/>
      <c r="J34" s="138"/>
      <c r="K34" s="138"/>
      <c r="L34" s="138"/>
      <c r="M34" s="62"/>
      <c r="N34" s="62"/>
      <c r="O34" s="424"/>
      <c r="P34" s="63"/>
      <c r="Q34" s="63"/>
      <c r="R34" s="60"/>
    </row>
    <row r="35" spans="1:18" x14ac:dyDescent="0.25">
      <c r="A35" s="275"/>
      <c r="B35" s="59"/>
      <c r="C35" s="60"/>
      <c r="D35" s="202"/>
      <c r="E35" s="62"/>
      <c r="F35" s="60"/>
      <c r="G35" s="60"/>
      <c r="H35" s="62"/>
      <c r="I35" s="138"/>
      <c r="J35" s="138"/>
      <c r="K35" s="138"/>
      <c r="L35" s="138"/>
      <c r="M35" s="62"/>
      <c r="N35" s="62"/>
      <c r="O35" s="424"/>
      <c r="P35" s="63"/>
      <c r="Q35" s="63"/>
      <c r="R35" s="60"/>
    </row>
    <row r="36" spans="1:18" x14ac:dyDescent="0.25">
      <c r="A36" s="275"/>
      <c r="B36" s="59"/>
      <c r="C36" s="60"/>
      <c r="D36" s="202"/>
      <c r="E36" s="62"/>
      <c r="F36" s="60"/>
      <c r="G36" s="60"/>
      <c r="H36" s="62"/>
      <c r="I36" s="138"/>
      <c r="J36" s="138"/>
      <c r="K36" s="138"/>
      <c r="L36" s="138"/>
      <c r="M36" s="62"/>
      <c r="N36" s="62"/>
      <c r="O36" s="424"/>
      <c r="P36" s="63"/>
      <c r="Q36" s="63"/>
      <c r="R36" s="60"/>
    </row>
    <row r="37" spans="1:18" x14ac:dyDescent="0.25">
      <c r="A37" s="275"/>
      <c r="B37" s="59"/>
      <c r="C37" s="60"/>
      <c r="D37" s="202"/>
      <c r="E37" s="62"/>
      <c r="F37" s="60"/>
      <c r="G37" s="60"/>
      <c r="H37" s="62"/>
      <c r="I37" s="138"/>
      <c r="J37" s="138"/>
      <c r="K37" s="138"/>
      <c r="L37" s="138"/>
      <c r="M37" s="62"/>
      <c r="N37" s="62"/>
      <c r="O37" s="424"/>
      <c r="P37" s="63"/>
      <c r="Q37" s="63"/>
      <c r="R37" s="60"/>
    </row>
    <row r="38" spans="1:18" x14ac:dyDescent="0.25">
      <c r="A38" s="275"/>
      <c r="B38" s="59"/>
      <c r="C38" s="60"/>
      <c r="D38" s="202"/>
      <c r="E38" s="62"/>
      <c r="F38" s="60"/>
      <c r="G38" s="60"/>
      <c r="H38" s="62"/>
      <c r="I38" s="138"/>
      <c r="J38" s="138"/>
      <c r="K38" s="138"/>
      <c r="L38" s="138"/>
      <c r="M38" s="62"/>
      <c r="N38" s="62"/>
      <c r="O38" s="424"/>
      <c r="P38" s="63"/>
      <c r="Q38" s="63"/>
      <c r="R38" s="60"/>
    </row>
    <row r="39" spans="1:18" x14ac:dyDescent="0.25">
      <c r="A39" s="275"/>
      <c r="B39" s="59"/>
      <c r="C39" s="60"/>
      <c r="D39" s="202"/>
      <c r="E39" s="62"/>
      <c r="F39" s="60"/>
      <c r="G39" s="60"/>
      <c r="H39" s="62"/>
      <c r="I39" s="138"/>
      <c r="J39" s="138"/>
      <c r="K39" s="138"/>
      <c r="L39" s="138"/>
      <c r="M39" s="62"/>
      <c r="N39" s="62"/>
      <c r="O39" s="424"/>
      <c r="P39" s="63"/>
      <c r="Q39" s="63"/>
      <c r="R39" s="60"/>
    </row>
    <row r="40" spans="1:18" x14ac:dyDescent="0.25">
      <c r="A40" s="275"/>
      <c r="B40" s="59"/>
      <c r="C40" s="60"/>
      <c r="D40" s="202"/>
      <c r="E40" s="62"/>
      <c r="F40" s="60"/>
      <c r="G40" s="60"/>
      <c r="H40" s="62"/>
      <c r="I40" s="138"/>
      <c r="J40" s="138"/>
      <c r="K40" s="138"/>
      <c r="L40" s="138"/>
      <c r="M40" s="62"/>
      <c r="N40" s="62"/>
      <c r="O40" s="424"/>
      <c r="P40" s="63"/>
      <c r="Q40" s="63"/>
      <c r="R40" s="60"/>
    </row>
    <row r="41" spans="1:18" x14ac:dyDescent="0.25">
      <c r="A41" s="275"/>
      <c r="B41" s="59"/>
      <c r="C41" s="60"/>
      <c r="D41" s="202"/>
      <c r="E41" s="62"/>
      <c r="F41" s="60"/>
      <c r="G41" s="60"/>
      <c r="H41" s="62"/>
      <c r="I41" s="138"/>
      <c r="J41" s="138"/>
      <c r="K41" s="138"/>
      <c r="L41" s="138"/>
      <c r="M41" s="62"/>
      <c r="N41" s="62"/>
      <c r="O41" s="424"/>
      <c r="P41" s="63"/>
      <c r="Q41" s="63"/>
      <c r="R41" s="60"/>
    </row>
  </sheetData>
  <mergeCells count="72">
    <mergeCell ref="Q27:Q29"/>
    <mergeCell ref="R27:R29"/>
    <mergeCell ref="H28:H29"/>
    <mergeCell ref="I28:I29"/>
    <mergeCell ref="J28:J29"/>
    <mergeCell ref="L28:L29"/>
    <mergeCell ref="M28:M29"/>
    <mergeCell ref="N28:N29"/>
    <mergeCell ref="F27:F29"/>
    <mergeCell ref="G27:G29"/>
    <mergeCell ref="H27:N27"/>
    <mergeCell ref="O27:O29"/>
    <mergeCell ref="P27:P29"/>
    <mergeCell ref="A27:A29"/>
    <mergeCell ref="B27:B29"/>
    <mergeCell ref="C27:C29"/>
    <mergeCell ref="D27:D29"/>
    <mergeCell ref="E27:E29"/>
    <mergeCell ref="N20:N21"/>
    <mergeCell ref="B25:D25"/>
    <mergeCell ref="F25:L25"/>
    <mergeCell ref="N25:R25"/>
    <mergeCell ref="L26:P26"/>
    <mergeCell ref="H20:H21"/>
    <mergeCell ref="I20:I21"/>
    <mergeCell ref="J20:J21"/>
    <mergeCell ref="L20:L21"/>
    <mergeCell ref="M20:M21"/>
    <mergeCell ref="B17:D17"/>
    <mergeCell ref="F17:L17"/>
    <mergeCell ref="N17:R17"/>
    <mergeCell ref="L18:P18"/>
    <mergeCell ref="A19:A21"/>
    <mergeCell ref="B19:B21"/>
    <mergeCell ref="C19:C21"/>
    <mergeCell ref="D19:D21"/>
    <mergeCell ref="E19:E21"/>
    <mergeCell ref="F19:F21"/>
    <mergeCell ref="G19:G21"/>
    <mergeCell ref="H19:N19"/>
    <mergeCell ref="O19:O21"/>
    <mergeCell ref="P19:P21"/>
    <mergeCell ref="Q19:Q21"/>
    <mergeCell ref="R19:R21"/>
    <mergeCell ref="Q10:Q12"/>
    <mergeCell ref="R10:R12"/>
    <mergeCell ref="H11:H12"/>
    <mergeCell ref="I11:I12"/>
    <mergeCell ref="J11:J12"/>
    <mergeCell ref="L11:L12"/>
    <mergeCell ref="M11:M12"/>
    <mergeCell ref="N11:N12"/>
    <mergeCell ref="L9:P9"/>
    <mergeCell ref="A10:A12"/>
    <mergeCell ref="B10:B12"/>
    <mergeCell ref="C10:C12"/>
    <mergeCell ref="D10:D12"/>
    <mergeCell ref="E10:E12"/>
    <mergeCell ref="F10:F12"/>
    <mergeCell ref="G10:G12"/>
    <mergeCell ref="H10:N10"/>
    <mergeCell ref="O10:O12"/>
    <mergeCell ref="P10:P12"/>
    <mergeCell ref="D5:R5"/>
    <mergeCell ref="D6:R6"/>
    <mergeCell ref="D7:R7"/>
    <mergeCell ref="F8:L8"/>
    <mergeCell ref="N8:R8"/>
    <mergeCell ref="A1:R1"/>
    <mergeCell ref="A2:R2"/>
    <mergeCell ref="A3:R3"/>
    <mergeCell ref="A4:R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topLeftCell="A64" workbookViewId="0">
      <selection activeCell="N12" sqref="N12"/>
    </sheetView>
  </sheetViews>
  <sheetFormatPr defaultRowHeight="15" x14ac:dyDescent="0.25"/>
  <cols>
    <col min="1" max="1" width="6.28515625" customWidth="1"/>
    <col min="2" max="2" width="5.5703125" bestFit="1" customWidth="1"/>
    <col min="3" max="3" width="25.7109375" customWidth="1"/>
    <col min="4" max="4" width="9.85546875" customWidth="1"/>
    <col min="5" max="5" width="6.7109375" customWidth="1"/>
    <col min="6" max="6" width="14" bestFit="1" customWidth="1"/>
    <col min="7" max="7" width="30.42578125" customWidth="1"/>
    <col min="8" max="8" width="12.140625" customWidth="1"/>
    <col min="9" max="9" width="7" bestFit="1" customWidth="1"/>
    <col min="10" max="10" width="6.85546875" customWidth="1"/>
    <col min="11" max="11" width="27.28515625" customWidth="1"/>
  </cols>
  <sheetData>
    <row r="1" spans="1:11" ht="20.25" x14ac:dyDescent="0.3">
      <c r="A1" s="292" t="s">
        <v>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</row>
    <row r="2" spans="1:11" ht="20.25" x14ac:dyDescent="0.3">
      <c r="A2" s="292" t="s">
        <v>90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</row>
    <row r="3" spans="1:11" ht="20.25" x14ac:dyDescent="0.3">
      <c r="A3" s="294" t="s">
        <v>1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</row>
    <row r="4" spans="1:11" x14ac:dyDescent="0.25">
      <c r="A4" s="373" t="s">
        <v>71</v>
      </c>
      <c r="B4" s="373"/>
      <c r="C4" s="373"/>
      <c r="D4" s="373"/>
      <c r="E4" s="373"/>
      <c r="F4" s="373"/>
      <c r="G4" s="373"/>
      <c r="H4" s="373"/>
      <c r="I4" s="373"/>
      <c r="J4" s="373"/>
      <c r="K4" s="373"/>
    </row>
    <row r="5" spans="1:11" x14ac:dyDescent="0.25">
      <c r="A5" s="1"/>
      <c r="B5" s="188"/>
      <c r="C5" s="188"/>
      <c r="D5" s="189"/>
      <c r="E5" s="209"/>
      <c r="H5" s="374" t="s">
        <v>103</v>
      </c>
      <c r="I5" s="374"/>
      <c r="J5" s="374"/>
      <c r="K5" s="374"/>
    </row>
    <row r="6" spans="1:11" x14ac:dyDescent="0.25">
      <c r="A6" s="7"/>
      <c r="B6" s="190"/>
      <c r="C6" s="190"/>
      <c r="D6" s="191"/>
      <c r="F6" s="375" t="s">
        <v>72</v>
      </c>
      <c r="G6" s="375"/>
      <c r="H6" s="368" t="s">
        <v>29</v>
      </c>
      <c r="I6" s="368"/>
      <c r="J6" s="268"/>
      <c r="K6" s="270" t="s">
        <v>162</v>
      </c>
    </row>
    <row r="7" spans="1:11" x14ac:dyDescent="0.25">
      <c r="A7" s="1" t="s">
        <v>73</v>
      </c>
      <c r="B7" s="192"/>
      <c r="C7" s="192"/>
      <c r="D7" s="191"/>
      <c r="F7" s="9"/>
      <c r="G7" s="9"/>
      <c r="H7" s="9"/>
      <c r="I7" s="9"/>
    </row>
    <row r="8" spans="1:11" x14ac:dyDescent="0.25">
      <c r="A8" s="363" t="s">
        <v>163</v>
      </c>
      <c r="B8" s="363" t="s">
        <v>42</v>
      </c>
      <c r="C8" s="287" t="s">
        <v>9</v>
      </c>
      <c r="D8" s="366" t="s">
        <v>44</v>
      </c>
      <c r="E8" s="287" t="s">
        <v>74</v>
      </c>
      <c r="F8" s="365" t="s">
        <v>12</v>
      </c>
      <c r="G8" s="287" t="s">
        <v>46</v>
      </c>
      <c r="H8" s="370" t="s">
        <v>14</v>
      </c>
      <c r="I8" s="287" t="s">
        <v>75</v>
      </c>
      <c r="J8" s="287" t="s">
        <v>76</v>
      </c>
      <c r="K8" s="307" t="s">
        <v>17</v>
      </c>
    </row>
    <row r="9" spans="1:11" ht="15.75" thickBot="1" x14ac:dyDescent="0.3">
      <c r="A9" s="364"/>
      <c r="B9" s="364"/>
      <c r="C9" s="376"/>
      <c r="D9" s="367"/>
      <c r="E9" s="376"/>
      <c r="F9" s="369"/>
      <c r="G9" s="377"/>
      <c r="H9" s="371"/>
      <c r="I9" s="372"/>
      <c r="J9" s="377"/>
      <c r="K9" s="378"/>
    </row>
    <row r="10" spans="1:11" ht="16.5" thickTop="1" thickBot="1" x14ac:dyDescent="0.3">
      <c r="A10" s="450" t="s">
        <v>107</v>
      </c>
      <c r="B10" s="450"/>
      <c r="C10" s="450"/>
      <c r="D10" s="450"/>
      <c r="E10" s="450"/>
      <c r="F10" s="450"/>
      <c r="G10" s="450"/>
      <c r="H10" s="450"/>
      <c r="I10" s="450"/>
      <c r="J10" s="450"/>
      <c r="K10" s="450"/>
    </row>
    <row r="11" spans="1:11" ht="15.75" thickTop="1" x14ac:dyDescent="0.25">
      <c r="A11" s="351">
        <v>1</v>
      </c>
      <c r="B11" s="88">
        <v>62</v>
      </c>
      <c r="C11" s="52" t="str">
        <f>IF(B11=0," ",VLOOKUP(B11,[1]Женщины!B$1:H$65536,2,FALSE))</f>
        <v>Андреева Анастасия</v>
      </c>
      <c r="D11" s="193" t="str">
        <f>IF(B11=0," ",VLOOKUP($B11,[1]Женщины!$B$1:$H$65536,3,FALSE))</f>
        <v>21.01.1998</v>
      </c>
      <c r="E11" s="12" t="str">
        <f>IF(B11=0," ",IF(VLOOKUP($B11,[1]Женщины!$B$1:$H$65536,4,FALSE)=0," ",VLOOKUP($B11,[1]Женщины!$B$1:$H$65536,4,FALSE)))</f>
        <v>1р</v>
      </c>
      <c r="F11" s="110" t="str">
        <f>IF(B11=0," ",VLOOKUP($B11,[1]Женщины!$B$1:$H$65536,5,FALSE))</f>
        <v>Ярославская</v>
      </c>
      <c r="G11" s="52" t="str">
        <f>IF(B11=0," ",VLOOKUP($B11,[1]Женщины!$B$1:$H$65536,6,FALSE))</f>
        <v>Ярославль, СДЮСШОР-19</v>
      </c>
      <c r="H11" s="354">
        <v>1.2451388888888887E-3</v>
      </c>
      <c r="I11" s="357" t="str">
        <f>IF(H11=0," ",IF(H11&lt;=[1]Разряды!$D$36,[1]Разряды!$D$3,IF(H11&lt;=[1]Разряды!$E$36,[1]Разряды!$E$3,IF(H11&lt;=[1]Разряды!$F$36,[1]Разряды!$F$3,IF(H11&lt;=[1]Разряды!$G$36,[1]Разряды!$G$3,IF(H11&lt;=[1]Разряды!$H$36,[1]Разряды!$H$3,IF(H11&lt;=[1]Разряды!$I$36,[1]Разряды!$I$3,IF(H11&lt;=[1]Разряды!$J$36,[1]Разряды!$J$3,"б/р"))))))))</f>
        <v>1р</v>
      </c>
      <c r="J11" s="194"/>
      <c r="K11" s="52" t="str">
        <f>IF(B11=0," ",VLOOKUP($B11,[1]Женщины!$B$1:$H$65536,7,FALSE))</f>
        <v>Круговой К.Н.</v>
      </c>
    </row>
    <row r="12" spans="1:11" x14ac:dyDescent="0.25">
      <c r="A12" s="352"/>
      <c r="B12" s="17">
        <v>61</v>
      </c>
      <c r="C12" s="18" t="str">
        <f>IF(B12=0," ",VLOOKUP(B12,[1]Женщины!B$1:H$65536,2,FALSE))</f>
        <v>Горбунова Надежда</v>
      </c>
      <c r="D12" s="127" t="str">
        <f>IF(B12=0," ",VLOOKUP($B12,[1]Женщины!$B$1:$H$65536,3,FALSE))</f>
        <v>14.01.1999</v>
      </c>
      <c r="E12" s="20" t="str">
        <f>IF(B12=0," ",IF(VLOOKUP($B12,[1]Женщины!$B$1:$H$65536,4,FALSE)=0," ",VLOOKUP($B12,[1]Женщины!$B$1:$H$65536,4,FALSE)))</f>
        <v>1р</v>
      </c>
      <c r="F12" s="24" t="str">
        <f>IF(B12=0," ",VLOOKUP($B12,[1]Женщины!$B$1:$H$65536,5,FALSE))</f>
        <v>Ярославская</v>
      </c>
      <c r="G12" s="18" t="str">
        <f>IF(B12=0," ",VLOOKUP($B12,[1]Женщины!$B$1:$H$65536,6,FALSE))</f>
        <v>Ярославль, СДЮСШОР-19</v>
      </c>
      <c r="H12" s="355"/>
      <c r="I12" s="358"/>
      <c r="J12" s="360" t="s">
        <v>20</v>
      </c>
      <c r="K12" s="18" t="str">
        <f>IF(B12=0," ",VLOOKUP($B12,[1]Женщины!$B$1:$H$65536,7,FALSE))</f>
        <v>Тюленев С.А.</v>
      </c>
    </row>
    <row r="13" spans="1:11" x14ac:dyDescent="0.25">
      <c r="A13" s="352"/>
      <c r="B13" s="17">
        <v>122</v>
      </c>
      <c r="C13" s="18" t="str">
        <f>IF(B13=0," ",VLOOKUP(B13,[1]Женщины!B$1:H$65536,2,FALSE))</f>
        <v>Осипова Дарья</v>
      </c>
      <c r="D13" s="127" t="str">
        <f>IF(B13=0," ",VLOOKUP($B13,[1]Женщины!$B$1:$H$65536,3,FALSE))</f>
        <v>12.08.1998</v>
      </c>
      <c r="E13" s="20" t="str">
        <f>IF(B13=0," ",IF(VLOOKUP($B13,[1]Женщины!$B$1:$H$65536,4,FALSE)=0," ",VLOOKUP($B13,[1]Женщины!$B$1:$H$65536,4,FALSE)))</f>
        <v>1р</v>
      </c>
      <c r="F13" s="24" t="str">
        <f>IF(B13=0," ",VLOOKUP($B13,[1]Женщины!$B$1:$H$65536,5,FALSE))</f>
        <v>Ярославская</v>
      </c>
      <c r="G13" s="18" t="str">
        <f>IF(B13=0," ",VLOOKUP($B13,[1]Женщины!$B$1:$H$65536,6,FALSE))</f>
        <v>Рыбинск, СДЮСШОР-2</v>
      </c>
      <c r="H13" s="355"/>
      <c r="I13" s="358"/>
      <c r="J13" s="360"/>
      <c r="K13" s="18" t="str">
        <f>IF(B13=0," ",VLOOKUP($B13,[1]Женщины!$B$1:$H$65536,7,FALSE))</f>
        <v>Пивентьев С.А.</v>
      </c>
    </row>
    <row r="14" spans="1:11" ht="15.75" thickBot="1" x14ac:dyDescent="0.3">
      <c r="A14" s="353"/>
      <c r="B14" s="30">
        <v>73</v>
      </c>
      <c r="C14" s="31" t="str">
        <f>IF(B14=0," ",VLOOKUP(B14,[1]Женщины!B$1:H$65536,2,FALSE))</f>
        <v>Васильева Ольга</v>
      </c>
      <c r="D14" s="162" t="str">
        <f>IF(B14=0," ",VLOOKUP($B14,[1]Женщины!$B$1:$H$65536,3,FALSE))</f>
        <v>21.11.1999</v>
      </c>
      <c r="E14" s="33" t="str">
        <f>IF(B14=0," ",IF(VLOOKUP($B14,[1]Женщины!$B$1:$H$65536,4,FALSE)=0," ",VLOOKUP($B14,[1]Женщины!$B$1:$H$65536,4,FALSE)))</f>
        <v>1р</v>
      </c>
      <c r="F14" s="89" t="str">
        <f>IF(B14=0," ",VLOOKUP($B14,[1]Женщины!$B$1:$H$65536,5,FALSE))</f>
        <v>Ярославская</v>
      </c>
      <c r="G14" s="31" t="str">
        <f>IF(B14=0," ",VLOOKUP($B14,[1]Женщины!$B$1:$H$65536,6,FALSE))</f>
        <v>Рыбинск, СДЮСШОР-2</v>
      </c>
      <c r="H14" s="356"/>
      <c r="I14" s="359"/>
      <c r="J14" s="195"/>
      <c r="K14" s="31" t="str">
        <f>IF(B14=0," ",VLOOKUP($B14,[1]Женщины!$B$1:$H$65536,7,FALSE))</f>
        <v>Иванова И.М., Соколова Н.М.</v>
      </c>
    </row>
    <row r="15" spans="1:11" ht="15.75" thickTop="1" x14ac:dyDescent="0.25">
      <c r="A15" s="351">
        <v>2</v>
      </c>
      <c r="B15" s="196">
        <v>579</v>
      </c>
      <c r="C15" s="197" t="str">
        <f>IF(B15=0," ",VLOOKUP(B15,[1]Женщины!B$1:H$65536,2,FALSE))</f>
        <v>Жукова Марина</v>
      </c>
      <c r="D15" s="198" t="str">
        <f>IF(B15=0," ",VLOOKUP($B15,[1]Женщины!$B$1:$H$65536,3,FALSE))</f>
        <v>03.03.1998</v>
      </c>
      <c r="E15" s="199" t="str">
        <f>IF(B15=0," ",IF(VLOOKUP($B15,[1]Женщины!$B$1:$H$65536,4,FALSE)=0," ",VLOOKUP($B15,[1]Женщины!$B$1:$H$65536,4,FALSE)))</f>
        <v>КМС</v>
      </c>
      <c r="F15" s="200" t="str">
        <f>IF(B15=0," ",VLOOKUP($B15,[1]Женщины!$B$1:$H$65536,5,FALSE))</f>
        <v>Архангельская</v>
      </c>
      <c r="G15" s="200" t="str">
        <f>IF(B15=0," ",VLOOKUP($B15,[1]Женщины!$B$1:$H$65536,6,FALSE))</f>
        <v>Архангельск, МБОУ ДОД "ДЮСШ-1"</v>
      </c>
      <c r="H15" s="355">
        <v>1.2548611111111111E-3</v>
      </c>
      <c r="I15" s="358" t="str">
        <f>IF(H15=0," ",IF(H15&lt;=[1]Разряды!$D$36,[1]Разряды!$D$3,IF(H15&lt;=[1]Разряды!$E$36,[1]Разряды!$E$3,IF(H15&lt;=[1]Разряды!$F$36,[1]Разряды!$F$3,IF(H15&lt;=[1]Разряды!$G$36,[1]Разряды!$G$3,IF(H15&lt;=[1]Разряды!$H$36,[1]Разряды!$H$3,IF(H15&lt;=[1]Разряды!$I$36,[1]Разряды!$I$3,IF(H15&lt;=[1]Разряды!$J$36,[1]Разряды!$J$3,"б/р"))))))))</f>
        <v>2р</v>
      </c>
      <c r="J15" s="194"/>
      <c r="K15" s="197" t="str">
        <f>IF(B15=0," ",VLOOKUP($B15,[1]Женщины!$B$1:$H$65536,7,FALSE))</f>
        <v>Брюхова О.Б.</v>
      </c>
    </row>
    <row r="16" spans="1:11" x14ac:dyDescent="0.25">
      <c r="A16" s="352"/>
      <c r="B16" s="17">
        <v>581</v>
      </c>
      <c r="C16" s="18" t="str">
        <f>IF(B16=0," ",VLOOKUP(B16,[1]Женщины!B$1:H$65536,2,FALSE))</f>
        <v>Еремина Светлана</v>
      </c>
      <c r="D16" s="127" t="str">
        <f>IF(B16=0," ",VLOOKUP($B16,[1]Женщины!$B$1:$H$65536,3,FALSE))</f>
        <v>10.08.1999</v>
      </c>
      <c r="E16" s="20" t="str">
        <f>IF(B16=0," ",IF(VLOOKUP($B16,[1]Женщины!$B$1:$H$65536,4,FALSE)=0," ",VLOOKUP($B16,[1]Женщины!$B$1:$H$65536,4,FALSE)))</f>
        <v>1р</v>
      </c>
      <c r="F16" s="24" t="str">
        <f>IF(B16=0," ",VLOOKUP($B16,[1]Женщины!$B$1:$H$65536,5,FALSE))</f>
        <v>Архангельская</v>
      </c>
      <c r="G16" s="24" t="str">
        <f>IF(B16=0," ",VLOOKUP($B16,[1]Женщины!$B$1:$H$65536,6,FALSE))</f>
        <v>Архангельск, МБОУ ДОД "ДЮСШ-1"</v>
      </c>
      <c r="H16" s="355"/>
      <c r="I16" s="358"/>
      <c r="J16" s="360">
        <v>20</v>
      </c>
      <c r="K16" s="18" t="str">
        <f>IF(B16=0," ",VLOOKUP($B16,[1]Женщины!$B$1:$H$65536,7,FALSE))</f>
        <v>Брюхова О.Б.</v>
      </c>
    </row>
    <row r="17" spans="1:11" x14ac:dyDescent="0.25">
      <c r="A17" s="352"/>
      <c r="B17" s="17">
        <v>584</v>
      </c>
      <c r="C17" s="18" t="str">
        <f>IF(B17=0," ",VLOOKUP(B17,[1]Женщины!B$1:H$65536,2,FALSE))</f>
        <v>Буриченко Елизавета</v>
      </c>
      <c r="D17" s="127" t="str">
        <f>IF(B17=0," ",VLOOKUP($B17,[1]Женщины!$B$1:$H$65536,3,FALSE))</f>
        <v>19.06.1999</v>
      </c>
      <c r="E17" s="20" t="str">
        <f>IF(B17=0," ",IF(VLOOKUP($B17,[1]Женщины!$B$1:$H$65536,4,FALSE)=0," ",VLOOKUP($B17,[1]Женщины!$B$1:$H$65536,4,FALSE)))</f>
        <v>2р</v>
      </c>
      <c r="F17" s="24" t="str">
        <f>IF(B17=0," ",VLOOKUP($B17,[1]Женщины!$B$1:$H$65536,5,FALSE))</f>
        <v>Архангельская</v>
      </c>
      <c r="G17" s="24" t="str">
        <f>IF(B17=0," ",VLOOKUP($B17,[1]Женщины!$B$1:$H$65536,6,FALSE))</f>
        <v>Архангельск, МБОУ ДОД "ДЮСШ-1"</v>
      </c>
      <c r="H17" s="355"/>
      <c r="I17" s="358"/>
      <c r="J17" s="360"/>
      <c r="K17" s="18" t="str">
        <f>IF(B17=0," ",VLOOKUP($B17,[1]Женщины!$B$1:$H$65536,7,FALSE))</f>
        <v>Брюхова О.Б.</v>
      </c>
    </row>
    <row r="18" spans="1:11" ht="15.75" thickBot="1" x14ac:dyDescent="0.3">
      <c r="A18" s="353"/>
      <c r="B18" s="30">
        <v>583</v>
      </c>
      <c r="C18" s="31" t="str">
        <f>IF(B18=0," ",VLOOKUP(B18,[1]Женщины!B$1:H$65536,2,FALSE))</f>
        <v>Сошилова Александра</v>
      </c>
      <c r="D18" s="162" t="str">
        <f>IF(B18=0," ",VLOOKUP($B18,[1]Женщины!$B$1:$H$65536,3,FALSE))</f>
        <v>20.05.1999</v>
      </c>
      <c r="E18" s="33" t="str">
        <f>IF(B18=0," ",IF(VLOOKUP($B18,[1]Женщины!$B$1:$H$65536,4,FALSE)=0," ",VLOOKUP($B18,[1]Женщины!$B$1:$H$65536,4,FALSE)))</f>
        <v>1р</v>
      </c>
      <c r="F18" s="89" t="str">
        <f>IF(B18=0," ",VLOOKUP($B18,[1]Женщины!$B$1:$H$65536,5,FALSE))</f>
        <v>Архангельская</v>
      </c>
      <c r="G18" s="89" t="str">
        <f>IF(B18=0," ",VLOOKUP($B18,[1]Женщины!$B$1:$H$65536,6,FALSE))</f>
        <v>Архангельск, МБОУ ДОД "ДЮСШ-1"</v>
      </c>
      <c r="H18" s="356"/>
      <c r="I18" s="359"/>
      <c r="J18" s="195"/>
      <c r="K18" s="31" t="str">
        <f>IF(B18=0," ",VLOOKUP($B18,[1]Женщины!$B$1:$H$65536,7,FALSE))</f>
        <v>Брюхова О.Б.</v>
      </c>
    </row>
    <row r="19" spans="1:11" ht="15.75" thickTop="1" x14ac:dyDescent="0.25">
      <c r="A19" s="351">
        <v>3</v>
      </c>
      <c r="B19" s="88">
        <v>484</v>
      </c>
      <c r="C19" s="52" t="str">
        <f>IF(B19=0," ",VLOOKUP(B19,[1]Женщины!B$1:H$65536,2,FALSE))</f>
        <v>Навацкая Софья</v>
      </c>
      <c r="D19" s="193" t="str">
        <f>IF(B19=0," ",VLOOKUP($B19,[1]Женщины!$B$1:$H$65536,3,FALSE))</f>
        <v>11.02.1999</v>
      </c>
      <c r="E19" s="12" t="str">
        <f>IF(B19=0," ",IF(VLOOKUP($B19,[1]Женщины!$B$1:$H$65536,4,FALSE)=0," ",VLOOKUP($B19,[1]Женщины!$B$1:$H$65536,4,FALSE)))</f>
        <v>2р</v>
      </c>
      <c r="F19" s="110" t="str">
        <f>IF(B19=0," ",VLOOKUP($B19,[1]Женщины!$B$1:$H$65536,5,FALSE))</f>
        <v>Вологодская</v>
      </c>
      <c r="G19" s="110" t="str">
        <f>IF(B19=0," ",VLOOKUP($B19,[1]Женщины!$B$1:$H$65536,6,FALSE))</f>
        <v>Череповец, ДЮСШ-2</v>
      </c>
      <c r="H19" s="354">
        <v>1.277662037037037E-3</v>
      </c>
      <c r="I19" s="357" t="str">
        <f>IF(H19=0," ",IF(H19&lt;=[1]Разряды!$D$36,[1]Разряды!$D$3,IF(H19&lt;=[1]Разряды!$E$36,[1]Разряды!$E$3,IF(H19&lt;=[1]Разряды!$F$36,[1]Разряды!$F$3,IF(H19&lt;=[1]Разряды!$G$36,[1]Разряды!$G$3,IF(H19&lt;=[1]Разряды!$H$36,[1]Разряды!$H$3,IF(H19&lt;=[1]Разряды!$I$36,[1]Разряды!$I$3,IF(H19&lt;=[1]Разряды!$J$36,[1]Разряды!$J$3,"б/р"))))))))</f>
        <v>2р</v>
      </c>
      <c r="J19" s="194"/>
      <c r="K19" s="52" t="str">
        <f>IF(B19=0," ",VLOOKUP($B19,[1]Женщины!$B$1:$H$65536,7,FALSE))</f>
        <v>Лебедев А.В.</v>
      </c>
    </row>
    <row r="20" spans="1:11" x14ac:dyDescent="0.25">
      <c r="A20" s="352"/>
      <c r="B20" s="17">
        <v>465</v>
      </c>
      <c r="C20" s="18" t="str">
        <f>IF(B20=0," ",VLOOKUP(B20,[1]Женщины!B$1:H$65536,2,FALSE))</f>
        <v>Спирина Татьяна</v>
      </c>
      <c r="D20" s="127" t="str">
        <f>IF(B20=0," ",VLOOKUP($B20,[1]Женщины!$B$1:$H$65536,3,FALSE))</f>
        <v>14.09.1999</v>
      </c>
      <c r="E20" s="20" t="str">
        <f>IF(B20=0," ",IF(VLOOKUP($B20,[1]Женщины!$B$1:$H$65536,4,FALSE)=0," ",VLOOKUP($B20,[1]Женщины!$B$1:$H$65536,4,FALSE)))</f>
        <v>1р</v>
      </c>
      <c r="F20" s="24" t="str">
        <f>IF(B20=0," ",VLOOKUP($B20,[1]Женщины!$B$1:$H$65536,5,FALSE))</f>
        <v>Вологодская</v>
      </c>
      <c r="G20" s="18" t="str">
        <f>IF(B20=0," ",VLOOKUP($B20,[1]Женщины!$B$1:$H$65536,6,FALSE))</f>
        <v>Череповец, ДЮСШ-2</v>
      </c>
      <c r="H20" s="355"/>
      <c r="I20" s="358"/>
      <c r="J20" s="360">
        <v>17</v>
      </c>
      <c r="K20" s="18" t="str">
        <f>IF(B20=0," ",VLOOKUP($B20,[1]Женщины!$B$1:$H$65536,7,FALSE))</f>
        <v>Воробьева Н.Н.</v>
      </c>
    </row>
    <row r="21" spans="1:11" x14ac:dyDescent="0.25">
      <c r="A21" s="352"/>
      <c r="B21" s="17">
        <v>361</v>
      </c>
      <c r="C21" s="18" t="str">
        <f>IF(B21=0," ",VLOOKUP(B21,[1]Женщины!B$1:H$65536,2,FALSE))</f>
        <v>Овсянникова Анастасия</v>
      </c>
      <c r="D21" s="127" t="str">
        <f>IF(B21=0," ",VLOOKUP($B21,[1]Женщины!$B$1:$H$65536,3,FALSE))</f>
        <v>17.01.1999</v>
      </c>
      <c r="E21" s="20" t="str">
        <f>IF(B21=0," ",IF(VLOOKUP($B21,[1]Женщины!$B$1:$H$65536,4,FALSE)=0," ",VLOOKUP($B21,[1]Женщины!$B$1:$H$65536,4,FALSE)))</f>
        <v>1р</v>
      </c>
      <c r="F21" s="24" t="str">
        <f>IF(B21=0," ",VLOOKUP($B21,[1]Женщины!$B$1:$H$65536,5,FALSE))</f>
        <v>Вологодская</v>
      </c>
      <c r="G21" s="18" t="str">
        <f>IF(B21=0," ",VLOOKUP($B21,[1]Женщины!$B$1:$H$65536,6,FALSE))</f>
        <v>Череповец, ДЮСШ-2</v>
      </c>
      <c r="H21" s="355"/>
      <c r="I21" s="358"/>
      <c r="J21" s="360"/>
      <c r="K21" s="24" t="str">
        <f>IF(B21=0," ",VLOOKUP($B21,[1]Женщины!$B$1:$H$65536,7,FALSE))</f>
        <v>Купцова Е.А.</v>
      </c>
    </row>
    <row r="22" spans="1:11" ht="15.75" thickBot="1" x14ac:dyDescent="0.3">
      <c r="A22" s="353"/>
      <c r="B22" s="30">
        <v>352</v>
      </c>
      <c r="C22" s="31" t="str">
        <f>IF(B22=0," ",VLOOKUP(B22,[1]Женщины!B$1:H$65536,2,FALSE))</f>
        <v>Зобнина Елизавета</v>
      </c>
      <c r="D22" s="162" t="str">
        <f>IF(B22=0," ",VLOOKUP($B22,[1]Женщины!$B$1:$H$65536,3,FALSE))</f>
        <v>05.03.1998</v>
      </c>
      <c r="E22" s="33" t="str">
        <f>IF(B22=0," ",IF(VLOOKUP($B22,[1]Женщины!$B$1:$H$65536,4,FALSE)=0," ",VLOOKUP($B22,[1]Женщины!$B$1:$H$65536,4,FALSE)))</f>
        <v>1р</v>
      </c>
      <c r="F22" s="89" t="str">
        <f>IF(B22=0," ",VLOOKUP($B22,[1]Женщины!$B$1:$H$65536,5,FALSE))</f>
        <v>Вологодская</v>
      </c>
      <c r="G22" s="89" t="str">
        <f>IF(B22=0," ",VLOOKUP($B22,[1]Женщины!$B$1:$H$65536,6,FALSE))</f>
        <v>Вологда, АУ ФКиС ЦСП</v>
      </c>
      <c r="H22" s="356"/>
      <c r="I22" s="359"/>
      <c r="J22" s="195"/>
      <c r="K22" s="31" t="str">
        <f>IF(B22=0," ",VLOOKUP($B22,[1]Женщины!$B$1:$H$65536,7,FALSE))</f>
        <v>Боголюбов В.Л., Коренин Ю.С.</v>
      </c>
    </row>
    <row r="23" spans="1:11" ht="15.75" thickTop="1" x14ac:dyDescent="0.25">
      <c r="A23" s="379">
        <v>4</v>
      </c>
      <c r="B23" s="88">
        <v>213</v>
      </c>
      <c r="C23" s="52" t="str">
        <f>IF(B23=0," ",VLOOKUP(B23,[1]Женщины!B$1:H$65536,2,FALSE))</f>
        <v>Сергеева Юлия</v>
      </c>
      <c r="D23" s="193" t="str">
        <f>IF(B23=0," ",VLOOKUP($B23,[1]Женщины!$B$1:$H$65536,3,FALSE))</f>
        <v>11.05.2000</v>
      </c>
      <c r="E23" s="12" t="str">
        <f>IF(B23=0," ",IF(VLOOKUP($B23,[1]Женщины!$B$1:$H$65536,4,FALSE)=0," ",VLOOKUP($B23,[1]Женщины!$B$1:$H$65536,4,FALSE)))</f>
        <v>1р</v>
      </c>
      <c r="F23" s="110" t="str">
        <f>IF(B23=0," ",VLOOKUP($B23,[1]Женщины!$B$1:$H$65536,5,FALSE))</f>
        <v>Мурманская</v>
      </c>
      <c r="G23" s="52" t="str">
        <f>IF(B23=0," ",VLOOKUP($B23,[1]Женщины!$B$1:$H$65536,6,FALSE))</f>
        <v>Мурманск, СДЮСШОР-4, ЦСП</v>
      </c>
      <c r="H23" s="354">
        <v>1.3690972222222223E-3</v>
      </c>
      <c r="I23" s="357" t="str">
        <f>IF(H23=0," ",IF(H23&lt;=[1]Разряды!$D$36,[1]Разряды!$D$3,IF(H23&lt;=[1]Разряды!$E$36,[1]Разряды!$E$3,IF(H23&lt;=[1]Разряды!$F$36,[1]Разряды!$F$3,IF(H23&lt;=[1]Разряды!$G$36,[1]Разряды!$G$3,IF(H23&lt;=[1]Разряды!$H$36,[1]Разряды!$H$3,IF(H23&lt;=[1]Разряды!$I$36,[1]Разряды!$I$3,IF(H23&lt;=[1]Разряды!$J$36,[1]Разряды!$J$3,"б/р"))))))))</f>
        <v>3р</v>
      </c>
      <c r="J23" s="194"/>
      <c r="K23" s="110" t="str">
        <f>IF(B23=0," ",VLOOKUP($B23,[1]Женщины!$B$1:$H$65536,7,FALSE))</f>
        <v>ЗТР Савенков П.В., Шаверина Е.Н.</v>
      </c>
    </row>
    <row r="24" spans="1:11" x14ac:dyDescent="0.25">
      <c r="A24" s="380"/>
      <c r="B24" s="17">
        <v>215</v>
      </c>
      <c r="C24" s="18" t="str">
        <f>IF(B24=0," ",VLOOKUP(B24,[1]Женщины!B$1:H$65536,2,FALSE))</f>
        <v>Сорочинская Анна</v>
      </c>
      <c r="D24" s="127" t="str">
        <f>IF(B24=0," ",VLOOKUP($B24,[1]Женщины!$B$1:$H$65536,3,FALSE))</f>
        <v>20.08.1999</v>
      </c>
      <c r="E24" s="20" t="str">
        <f>IF(B24=0," ",IF(VLOOKUP($B24,[1]Женщины!$B$1:$H$65536,4,FALSE)=0," ",VLOOKUP($B24,[1]Женщины!$B$1:$H$65536,4,FALSE)))</f>
        <v>1р</v>
      </c>
      <c r="F24" s="24" t="str">
        <f>IF(B24=0," ",VLOOKUP($B24,[1]Женщины!$B$1:$H$65536,5,FALSE))</f>
        <v>Мурманская</v>
      </c>
      <c r="G24" s="18" t="str">
        <f>IF(B24=0," ",VLOOKUP($B24,[1]Женщины!$B$1:$H$65536,6,FALSE))</f>
        <v>Мурманск, СДЮСШОР-4</v>
      </c>
      <c r="H24" s="355"/>
      <c r="I24" s="358"/>
      <c r="J24" s="360">
        <v>15</v>
      </c>
      <c r="K24" s="18" t="str">
        <f>IF(B24=0," ",VLOOKUP($B24,[1]Женщины!$B$1:$H$65536,7,FALSE))</f>
        <v>Кацан В.В.</v>
      </c>
    </row>
    <row r="25" spans="1:11" x14ac:dyDescent="0.25">
      <c r="A25" s="380"/>
      <c r="B25" s="17">
        <v>217</v>
      </c>
      <c r="C25" s="18" t="str">
        <f>IF(B25=0," ",VLOOKUP(B25,[1]Женщины!B$1:H$65536,2,FALSE))</f>
        <v>Фирсова Екатерина</v>
      </c>
      <c r="D25" s="127" t="str">
        <f>IF(B25=0," ",VLOOKUP($B25,[1]Женщины!$B$1:$H$65536,3,FALSE))</f>
        <v>2000</v>
      </c>
      <c r="E25" s="20" t="str">
        <f>IF(B25=0," ",IF(VLOOKUP($B25,[1]Женщины!$B$1:$H$65536,4,FALSE)=0," ",VLOOKUP($B25,[1]Женщины!$B$1:$H$65536,4,FALSE)))</f>
        <v>1р</v>
      </c>
      <c r="F25" s="24" t="str">
        <f>IF(B25=0," ",VLOOKUP($B25,[1]Женщины!$B$1:$H$65536,5,FALSE))</f>
        <v>Мурманская</v>
      </c>
      <c r="G25" s="18" t="str">
        <f>IF(B25=0," ",VLOOKUP($B25,[1]Женщины!$B$1:$H$65536,6,FALSE))</f>
        <v>Мурманск, СДЮСШОР-4</v>
      </c>
      <c r="H25" s="355"/>
      <c r="I25" s="358"/>
      <c r="J25" s="360"/>
      <c r="K25" s="18" t="str">
        <f>IF(B25=0," ",VLOOKUP($B25,[1]Женщины!$B$1:$H$65536,7,FALSE))</f>
        <v>Кацан Т.Н.</v>
      </c>
    </row>
    <row r="26" spans="1:11" ht="15.75" thickBot="1" x14ac:dyDescent="0.3">
      <c r="A26" s="381"/>
      <c r="B26" s="30">
        <v>219</v>
      </c>
      <c r="C26" s="31" t="str">
        <f>IF(B26=0," ",VLOOKUP(B26,[1]Женщины!B$1:H$65536,2,FALSE))</f>
        <v>Чужинова Алина</v>
      </c>
      <c r="D26" s="162" t="str">
        <f>IF(B26=0," ",VLOOKUP($B26,[1]Женщины!$B$1:$H$65536,3,FALSE))</f>
        <v>26.12.1999</v>
      </c>
      <c r="E26" s="33" t="str">
        <f>IF(B26=0," ",IF(VLOOKUP($B26,[1]Женщины!$B$1:$H$65536,4,FALSE)=0," ",VLOOKUP($B26,[1]Женщины!$B$1:$H$65536,4,FALSE)))</f>
        <v>1р</v>
      </c>
      <c r="F26" s="89" t="str">
        <f>IF(B26=0," ",VLOOKUP($B26,[1]Женщины!$B$1:$H$65536,5,FALSE))</f>
        <v>Мурманская</v>
      </c>
      <c r="G26" s="31" t="str">
        <f>IF(B26=0," ",VLOOKUP($B26,[1]Женщины!$B$1:$H$65536,6,FALSE))</f>
        <v>Мурманск, СДЮСШОР-4, Динамо</v>
      </c>
      <c r="H26" s="356"/>
      <c r="I26" s="359"/>
      <c r="J26" s="195"/>
      <c r="K26" s="31" t="str">
        <f>IF(B26=0," ",VLOOKUP($B26,[1]Женщины!$B$1:$H$65536,7,FALSE))</f>
        <v>Ахметов А.Р., Фарутин Н.В.</v>
      </c>
    </row>
    <row r="27" spans="1:11" ht="15.75" thickTop="1" x14ac:dyDescent="0.25">
      <c r="A27" s="352"/>
      <c r="B27" s="88">
        <v>191</v>
      </c>
      <c r="C27" s="52" t="str">
        <f>IF(B27=0," ",VLOOKUP(B27,[1]Женщины!B$1:H$65536,2,FALSE))</f>
        <v>Романова Алина</v>
      </c>
      <c r="D27" s="193" t="str">
        <f>IF(B27=0," ",VLOOKUP($B27,[1]Женщины!$B$1:$H$65536,3,FALSE))</f>
        <v>1999</v>
      </c>
      <c r="E27" s="12" t="str">
        <f>IF(B27=0," ",IF(VLOOKUP($B27,[1]Женщины!$B$1:$H$65536,4,FALSE)=0," ",VLOOKUP($B27,[1]Женщины!$B$1:$H$65536,4,FALSE)))</f>
        <v>КМС</v>
      </c>
      <c r="F27" s="110" t="str">
        <f>IF(B27=0," ",VLOOKUP($B27,[1]Женщины!$B$1:$H$65536,5,FALSE))</f>
        <v>Архангельская</v>
      </c>
      <c r="G27" s="52" t="str">
        <f>IF(B27=0," ",VLOOKUP($B27,[1]Женщины!$B$1:$H$65536,6,FALSE))</f>
        <v>Коряжма, ДЮСШ</v>
      </c>
      <c r="H27" s="354" t="s">
        <v>164</v>
      </c>
      <c r="I27" s="357"/>
      <c r="J27" s="201"/>
      <c r="K27" s="52" t="str">
        <f>IF(B27=0," ",VLOOKUP($B27,[1]Женщины!$B$1:$H$65536,7,FALSE))</f>
        <v>Казанцев Л.А.</v>
      </c>
    </row>
    <row r="28" spans="1:11" x14ac:dyDescent="0.25">
      <c r="A28" s="352"/>
      <c r="B28" s="17">
        <v>190</v>
      </c>
      <c r="C28" s="18" t="str">
        <f>IF(B28=0," ",VLOOKUP(B28,[1]Женщины!B$1:H$65536,2,FALSE))</f>
        <v>Савина Марина</v>
      </c>
      <c r="D28" s="127" t="str">
        <f>IF(B28=0," ",VLOOKUP($B28,[1]Женщины!$B$1:$H$65536,3,FALSE))</f>
        <v>1999</v>
      </c>
      <c r="E28" s="20" t="str">
        <f>IF(B28=0," ",IF(VLOOKUP($B28,[1]Женщины!$B$1:$H$65536,4,FALSE)=0," ",VLOOKUP($B28,[1]Женщины!$B$1:$H$65536,4,FALSE)))</f>
        <v>КМС</v>
      </c>
      <c r="F28" s="24" t="str">
        <f>IF(B28=0," ",VLOOKUP($B28,[1]Женщины!$B$1:$H$65536,5,FALSE))</f>
        <v>Архангельская</v>
      </c>
      <c r="G28" s="18" t="str">
        <f>IF(B28=0," ",VLOOKUP($B28,[1]Женщины!$B$1:$H$65536,6,FALSE))</f>
        <v>Коряжма, ДЮСШ</v>
      </c>
      <c r="H28" s="355"/>
      <c r="I28" s="358"/>
      <c r="J28" s="360">
        <v>0</v>
      </c>
      <c r="K28" s="18" t="str">
        <f>IF(B28=0," ",VLOOKUP($B28,[1]Женщины!$B$1:$H$65536,7,FALSE))</f>
        <v>Казанцев Л.А.</v>
      </c>
    </row>
    <row r="29" spans="1:11" x14ac:dyDescent="0.25">
      <c r="A29" s="352"/>
      <c r="B29" s="17">
        <v>189</v>
      </c>
      <c r="C29" s="18" t="str">
        <f>IF(B29=0," ",VLOOKUP(B29,[1]Женщины!B$1:H$65536,2,FALSE))</f>
        <v>Милославская Наталья</v>
      </c>
      <c r="D29" s="127" t="str">
        <f>IF(B29=0," ",VLOOKUP($B29,[1]Женщины!$B$1:$H$65536,3,FALSE))</f>
        <v>1999</v>
      </c>
      <c r="E29" s="20" t="str">
        <f>IF(B29=0," ",IF(VLOOKUP($B29,[1]Женщины!$B$1:$H$65536,4,FALSE)=0," ",VLOOKUP($B29,[1]Женщины!$B$1:$H$65536,4,FALSE)))</f>
        <v>1р</v>
      </c>
      <c r="F29" s="24" t="str">
        <f>IF(B29=0," ",VLOOKUP($B29,[1]Женщины!$B$1:$H$65536,5,FALSE))</f>
        <v>Архангельская</v>
      </c>
      <c r="G29" s="18" t="str">
        <f>IF(B29=0," ",VLOOKUP($B29,[1]Женщины!$B$1:$H$65536,6,FALSE))</f>
        <v>Коряжма, ДЮСШ</v>
      </c>
      <c r="H29" s="355"/>
      <c r="I29" s="358"/>
      <c r="J29" s="360"/>
      <c r="K29" s="18" t="str">
        <f>IF(B29=0," ",VLOOKUP($B29,[1]Женщины!$B$1:$H$65536,7,FALSE))</f>
        <v>Казанцев Л.А.</v>
      </c>
    </row>
    <row r="30" spans="1:11" ht="15.75" thickBot="1" x14ac:dyDescent="0.3">
      <c r="A30" s="353"/>
      <c r="B30" s="30">
        <v>193</v>
      </c>
      <c r="C30" s="31" t="str">
        <f>IF(B30=0," ",VLOOKUP(B30,[1]Женщины!B$1:H$65536,2,FALSE))</f>
        <v>Бебякина Яна</v>
      </c>
      <c r="D30" s="162" t="str">
        <f>IF(B30=0," ",VLOOKUP($B30,[1]Женщины!$B$1:$H$65536,3,FALSE))</f>
        <v>1998</v>
      </c>
      <c r="E30" s="33" t="str">
        <f>IF(B30=0," ",IF(VLOOKUP($B30,[1]Женщины!$B$1:$H$65536,4,FALSE)=0," ",VLOOKUP($B30,[1]Женщины!$B$1:$H$65536,4,FALSE)))</f>
        <v>1р</v>
      </c>
      <c r="F30" s="89" t="str">
        <f>IF(B30=0," ",VLOOKUP($B30,[1]Женщины!$B$1:$H$65536,5,FALSE))</f>
        <v>Архангельская</v>
      </c>
      <c r="G30" s="31" t="str">
        <f>IF(B30=0," ",VLOOKUP($B30,[1]Женщины!$B$1:$H$65536,6,FALSE))</f>
        <v>Коряжма, ДЮСШ</v>
      </c>
      <c r="H30" s="356"/>
      <c r="I30" s="359"/>
      <c r="J30" s="195"/>
      <c r="K30" s="31" t="str">
        <f>IF(B30=0," ",VLOOKUP($B30,[1]Женщины!$B$1:$H$65536,7,FALSE))</f>
        <v>Казанцев Л.А.</v>
      </c>
    </row>
    <row r="31" spans="1:11" ht="15.75" thickTop="1" x14ac:dyDescent="0.25"/>
    <row r="32" spans="1:11" ht="15.75" thickBot="1" x14ac:dyDescent="0.3">
      <c r="A32" s="449" t="s">
        <v>110</v>
      </c>
      <c r="B32" s="449"/>
      <c r="C32" s="449"/>
      <c r="D32" s="449"/>
      <c r="E32" s="449"/>
      <c r="F32" s="449"/>
      <c r="G32" s="449"/>
      <c r="H32" s="449"/>
      <c r="I32" s="449"/>
      <c r="J32" s="449"/>
      <c r="K32" s="449"/>
    </row>
    <row r="33" spans="1:11" ht="15.75" thickTop="1" x14ac:dyDescent="0.25">
      <c r="A33" s="434" t="s">
        <v>165</v>
      </c>
      <c r="B33" s="196">
        <v>68</v>
      </c>
      <c r="C33" s="197" t="str">
        <f>IF(B33=0," ",VLOOKUP(B33,[1]Женщины!B$1:H$65536,2,FALSE))</f>
        <v>Иванова Елизавета</v>
      </c>
      <c r="D33" s="198" t="str">
        <f>IF(B33=0," ",VLOOKUP($B33,[1]Женщины!$B$1:$H$65536,3,FALSE))</f>
        <v>22.05.1997</v>
      </c>
      <c r="E33" s="199" t="str">
        <f>IF(B33=0," ",IF(VLOOKUP($B33,[1]Женщины!$B$1:$H$65536,4,FALSE)=0," ",VLOOKUP($B33,[1]Женщины!$B$1:$H$65536,4,FALSE)))</f>
        <v>КМС</v>
      </c>
      <c r="F33" s="200" t="str">
        <f>IF(B33=0," ",VLOOKUP($B33,[1]Женщины!$B$1:$H$65536,5,FALSE))</f>
        <v>Ярославская</v>
      </c>
      <c r="G33" s="197" t="str">
        <f>IF(B33=0," ",VLOOKUP($B33,[1]Женщины!$B$1:$H$65536,6,FALSE))</f>
        <v>Рыбинск, СДЮСШОР-2</v>
      </c>
      <c r="H33" s="435">
        <v>1.1974537037037038E-3</v>
      </c>
      <c r="I33" s="357" t="str">
        <f>IF(H33=0," ",IF(H33&lt;=[1]Разряды!$D$36,[1]Разряды!$D$3,IF(H33&lt;=[1]Разряды!$E$36,[1]Разряды!$E$3,IF(H33&lt;=[1]Разряды!$F$36,[1]Разряды!$F$3,IF(H33&lt;=[1]Разряды!$G$36,[1]Разряды!$G$3,IF(H33&lt;=[1]Разряды!$H$36,[1]Разряды!$H$3,IF(H33&lt;=[1]Разряды!$I$36,[1]Разряды!$I$3,IF(H33&lt;=[1]Разряды!$J$36,[1]Разряды!$J$3,"б/р"))))))))</f>
        <v>1р</v>
      </c>
      <c r="J33" s="208"/>
      <c r="K33" s="197" t="str">
        <f>IF(B33=0," ",VLOOKUP($B33,[1]Женщины!$B$1:$H$65536,7,FALSE))</f>
        <v>Сергеева Е.В.</v>
      </c>
    </row>
    <row r="34" spans="1:11" x14ac:dyDescent="0.25">
      <c r="A34" s="302"/>
      <c r="B34" s="17">
        <v>608</v>
      </c>
      <c r="C34" s="18" t="str">
        <f>IF(B34=0," ",VLOOKUP(B34,[1]Женщины!B$1:H$65536,2,FALSE))</f>
        <v>Фролова Екатерина</v>
      </c>
      <c r="D34" s="127" t="str">
        <f>IF(B34=0," ",VLOOKUP($B34,[1]Женщины!$B$1:$H$65536,3,FALSE))</f>
        <v>02.03.1997</v>
      </c>
      <c r="E34" s="20" t="str">
        <f>IF(B34=0," ",IF(VLOOKUP($B34,[1]Женщины!$B$1:$H$65536,4,FALSE)=0," ",VLOOKUP($B34,[1]Женщины!$B$1:$H$65536,4,FALSE)))</f>
        <v>КМС</v>
      </c>
      <c r="F34" s="24" t="str">
        <f>IF(B34=0," ",VLOOKUP($B34,[1]Женщины!$B$1:$H$65536,5,FALSE))</f>
        <v>Ярославская</v>
      </c>
      <c r="G34" s="18" t="str">
        <f>IF(B34=0," ",VLOOKUP($B34,[1]Женщины!$B$1:$H$65536,6,FALSE))</f>
        <v>Ярославль, ГОБУ ЯО СДЮСШОР</v>
      </c>
      <c r="H34" s="436"/>
      <c r="I34" s="358"/>
      <c r="J34" s="360">
        <v>20</v>
      </c>
      <c r="K34" s="18" t="str">
        <f>IF(B34=0," ",VLOOKUP($B34,[1]Женщины!$B$1:$H$65536,7,FALSE))</f>
        <v>Филинова С.К.</v>
      </c>
    </row>
    <row r="35" spans="1:11" x14ac:dyDescent="0.25">
      <c r="A35" s="302"/>
      <c r="B35" s="17">
        <v>104</v>
      </c>
      <c r="C35" s="18" t="str">
        <f>IF(B35=0," ",VLOOKUP(B35,[1]Женщины!B$1:H$65536,2,FALSE))</f>
        <v>Ланцова Мария</v>
      </c>
      <c r="D35" s="127" t="str">
        <f>IF(B35=0," ",VLOOKUP($B35,[1]Женщины!$B$1:$H$65536,3,FALSE))</f>
        <v>14.06.1997</v>
      </c>
      <c r="E35" s="20" t="str">
        <f>IF(B35=0," ",IF(VLOOKUP($B35,[1]Женщины!$B$1:$H$65536,4,FALSE)=0," ",VLOOKUP($B35,[1]Женщины!$B$1:$H$65536,4,FALSE)))</f>
        <v>1р</v>
      </c>
      <c r="F35" s="24" t="str">
        <f>IF(B35=0," ",VLOOKUP($B35,[1]Женщины!$B$1:$H$65536,5,FALSE))</f>
        <v>Ярославская</v>
      </c>
      <c r="G35" s="18" t="str">
        <f>IF(B35=0," ",VLOOKUP($B35,[1]Женщины!$B$1:$H$65536,6,FALSE))</f>
        <v>Рыбинск, СДЮСШОР-2</v>
      </c>
      <c r="H35" s="436"/>
      <c r="I35" s="358"/>
      <c r="J35" s="360"/>
      <c r="K35" s="18" t="str">
        <f>IF(B35=0," ",VLOOKUP($B35,[1]Женщины!$B$1:$H$65536,7,FALSE))</f>
        <v xml:space="preserve">Кузнецова А.Л. </v>
      </c>
    </row>
    <row r="36" spans="1:11" ht="15.75" thickBot="1" x14ac:dyDescent="0.3">
      <c r="A36" s="437"/>
      <c r="B36" s="30">
        <v>103</v>
      </c>
      <c r="C36" s="31" t="str">
        <f>IF(B36=0," ",VLOOKUP(B36,[1]Женщины!B$1:H$65536,2,FALSE))</f>
        <v>Дмитриева Алина</v>
      </c>
      <c r="D36" s="162" t="str">
        <f>IF(B36=0," ",VLOOKUP($B36,[1]Женщины!$B$1:$H$65536,3,FALSE))</f>
        <v>20.12.1996</v>
      </c>
      <c r="E36" s="33" t="str">
        <f>IF(B36=0," ",IF(VLOOKUP($B36,[1]Женщины!$B$1:$H$65536,4,FALSE)=0," ",VLOOKUP($B36,[1]Женщины!$B$1:$H$65536,4,FALSE)))</f>
        <v>КМС</v>
      </c>
      <c r="F36" s="89" t="str">
        <f>IF(B36=0," ",VLOOKUP($B36,[1]Женщины!$B$1:$H$65536,5,FALSE))</f>
        <v>Ярославская</v>
      </c>
      <c r="G36" s="31" t="str">
        <f>IF(B36=0," ",VLOOKUP($B36,[1]Женщины!$B$1:$H$65536,6,FALSE))</f>
        <v>Рыбинск, СДЮСШОР-2</v>
      </c>
      <c r="H36" s="438"/>
      <c r="I36" s="359"/>
      <c r="J36" s="195"/>
      <c r="K36" s="31" t="str">
        <f>IF(B36=0," ",VLOOKUP($B36,[1]Женщины!$B$1:$H$65536,7,FALSE))</f>
        <v xml:space="preserve">Кузнецова А.Л. </v>
      </c>
    </row>
    <row r="37" spans="1:11" ht="15.75" thickTop="1" x14ac:dyDescent="0.25">
      <c r="A37" s="351">
        <v>2</v>
      </c>
      <c r="B37" s="88">
        <v>243</v>
      </c>
      <c r="C37" s="52" t="str">
        <f>IF(B37=0," ",VLOOKUP(B37,[1]Женщины!B$1:H$65536,2,FALSE))</f>
        <v>Васильева Алина</v>
      </c>
      <c r="D37" s="127" t="str">
        <f>IF(B37=0," ",VLOOKUP($B37,[1]Женщины!$B$1:$H$65536,3,FALSE))</f>
        <v>01.08.1997</v>
      </c>
      <c r="E37" s="12" t="str">
        <f>IF(B37=0," ",IF(VLOOKUP($B37,[1]Женщины!$B$1:$H$65536,4,FALSE)=0," ",VLOOKUP($B37,[1]Женщины!$B$1:$H$65536,4,FALSE)))</f>
        <v>КМС</v>
      </c>
      <c r="F37" s="110" t="str">
        <f>IF(B37=0," ",VLOOKUP($B37,[1]Женщины!$B$1:$H$65536,5,FALSE))</f>
        <v>Калининградская</v>
      </c>
      <c r="G37" s="52" t="str">
        <f>IF(B37=0," ",VLOOKUP($B37,[1]Женщины!$B$1:$H$65536,6,FALSE))</f>
        <v>Калининград, СДЮСШОР-4</v>
      </c>
      <c r="H37" s="354">
        <v>1.218287037037037E-3</v>
      </c>
      <c r="I37" s="357" t="str">
        <f>IF(H37=0," ",IF(H37&lt;=[1]Разряды!$D$36,[1]Разряды!$D$3,IF(H37&lt;=[1]Разряды!$E$36,[1]Разряды!$E$3,IF(H37&lt;=[1]Разряды!$F$36,[1]Разряды!$F$3,IF(H37&lt;=[1]Разряды!$G$36,[1]Разряды!$G$3,IF(H37&lt;=[1]Разряды!$H$36,[1]Разряды!$H$3,IF(H37&lt;=[1]Разряды!$I$36,[1]Разряды!$I$3,IF(H37&lt;=[1]Разряды!$J$36,[1]Разряды!$J$3,"б/р"))))))))</f>
        <v>1р</v>
      </c>
      <c r="J37" s="194"/>
      <c r="K37" s="110" t="str">
        <f>IF(B37=0," ",VLOOKUP($B37,[1]Женщины!$B$1:$H$65536,7,FALSE))</f>
        <v>Степочкина Е.К., Тимофеева Л.А.</v>
      </c>
    </row>
    <row r="38" spans="1:11" ht="23.25" x14ac:dyDescent="0.25">
      <c r="A38" s="352"/>
      <c r="B38" s="17">
        <v>242</v>
      </c>
      <c r="C38" s="18" t="str">
        <f>IF(B38=0," ",VLOOKUP(B38,[1]Женщины!B$1:H$65536,2,FALSE))</f>
        <v>Андреева Елизавета</v>
      </c>
      <c r="D38" s="127" t="str">
        <f>IF(B38=0," ",VLOOKUP($B38,[1]Женщины!$B$1:$H$65536,3,FALSE))</f>
        <v>09.10.1997</v>
      </c>
      <c r="E38" s="20" t="str">
        <f>IF(B38=0," ",IF(VLOOKUP($B38,[1]Женщины!$B$1:$H$65536,4,FALSE)=0," ",VLOOKUP($B38,[1]Женщины!$B$1:$H$65536,4,FALSE)))</f>
        <v>КМС</v>
      </c>
      <c r="F38" s="24" t="str">
        <f>IF(B38=0," ",VLOOKUP($B38,[1]Женщины!$B$1:$H$65536,5,FALSE))</f>
        <v>Калининградская</v>
      </c>
      <c r="G38" s="18" t="str">
        <f>IF(B38=0," ",VLOOKUP($B38,[1]Женщины!$B$1:$H$65536,6,FALSE))</f>
        <v>Калининград, СДЮСШОР-4</v>
      </c>
      <c r="H38" s="355"/>
      <c r="I38" s="358"/>
      <c r="J38" s="360">
        <v>17</v>
      </c>
      <c r="K38" s="71" t="str">
        <f>IF(B38=0," ",VLOOKUP($B38,[1]Женщины!$B$1:$H$65536,7,FALSE))</f>
        <v>Гадиатова Н.В., Сельская Л.М., Маляревич В.В.</v>
      </c>
    </row>
    <row r="39" spans="1:11" x14ac:dyDescent="0.25">
      <c r="A39" s="352"/>
      <c r="B39" s="17">
        <v>244</v>
      </c>
      <c r="C39" s="18" t="str">
        <f>IF(B39=0," ",VLOOKUP(B39,[1]Женщины!B$1:H$65536,2,FALSE))</f>
        <v>Сизова Екатерина</v>
      </c>
      <c r="D39" s="127" t="str">
        <f>IF(B39=0," ",VLOOKUP($B39,[1]Женщины!$B$1:$H$65536,3,FALSE))</f>
        <v>09.02.1997</v>
      </c>
      <c r="E39" s="20" t="str">
        <f>IF(B39=0," ",IF(VLOOKUP($B39,[1]Женщины!$B$1:$H$65536,4,FALSE)=0," ",VLOOKUP($B39,[1]Женщины!$B$1:$H$65536,4,FALSE)))</f>
        <v>1р</v>
      </c>
      <c r="F39" s="24" t="str">
        <f>IF(B39=0," ",VLOOKUP($B39,[1]Женщины!$B$1:$H$65536,5,FALSE))</f>
        <v>Калининградская</v>
      </c>
      <c r="G39" s="18" t="str">
        <f>IF(B39=0," ",VLOOKUP($B39,[1]Женщины!$B$1:$H$65536,6,FALSE))</f>
        <v>Калининград, СДЮСШОР-4</v>
      </c>
      <c r="H39" s="355"/>
      <c r="I39" s="358"/>
      <c r="J39" s="360"/>
      <c r="K39" s="24" t="str">
        <f>IF(B39=0," ",VLOOKUP($B39,[1]Женщины!$B$1:$H$65536,7,FALSE))</f>
        <v>Степочкина Е.К., Тимофеева Л.А.</v>
      </c>
    </row>
    <row r="40" spans="1:11" ht="15.75" thickBot="1" x14ac:dyDescent="0.3">
      <c r="A40" s="353"/>
      <c r="B40" s="30">
        <v>241</v>
      </c>
      <c r="C40" s="31" t="str">
        <f>IF(B40=0," ",VLOOKUP(B40,[1]Женщины!B$1:H$65536,2,FALSE))</f>
        <v>Кравцова Валерия</v>
      </c>
      <c r="D40" s="162" t="str">
        <f>IF(B40=0," ",VLOOKUP($B40,[1]Женщины!$B$1:$H$65536,3,FALSE))</f>
        <v>27.02.1998</v>
      </c>
      <c r="E40" s="33" t="str">
        <f>IF(B40=0," ",IF(VLOOKUP($B40,[1]Женщины!$B$1:$H$65536,4,FALSE)=0," ",VLOOKUP($B40,[1]Женщины!$B$1:$H$65536,4,FALSE)))</f>
        <v>КМС</v>
      </c>
      <c r="F40" s="89" t="str">
        <f>IF(B40=0," ",VLOOKUP($B40,[1]Женщины!$B$1:$H$65536,5,FALSE))</f>
        <v>Калининградская</v>
      </c>
      <c r="G40" s="31" t="str">
        <f>IF(B40=0," ",VLOOKUP($B40,[1]Женщины!$B$1:$H$65536,6,FALSE))</f>
        <v>Калининград, СДЮСШОР-4</v>
      </c>
      <c r="H40" s="356"/>
      <c r="I40" s="359"/>
      <c r="J40" s="195"/>
      <c r="K40" s="89" t="str">
        <f>IF(B40=0," ",VLOOKUP($B40,[1]Женщины!$B$1:$H$65536,7,FALSE))</f>
        <v>Сельская Л.М., Маляревич В.В.</v>
      </c>
    </row>
    <row r="41" spans="1:11" ht="23.25" thickTop="1" x14ac:dyDescent="0.25">
      <c r="A41" s="351">
        <v>3</v>
      </c>
      <c r="B41" s="196">
        <v>211</v>
      </c>
      <c r="C41" s="439" t="str">
        <f>IF(B41=0," ",VLOOKUP(B41,[1]Женщины!B$1:H$65536,2,FALSE))</f>
        <v>Сазанова Екатерина</v>
      </c>
      <c r="D41" s="440" t="str">
        <f>IF(B41=0," ",VLOOKUP($B41,[1]Женщины!$B$1:$H$65536,3,FALSE))</f>
        <v>28.05.1996</v>
      </c>
      <c r="E41" s="441" t="str">
        <f>IF(B41=0," ",IF(VLOOKUP($B41,[1]Женщины!$B$1:$H$65536,4,FALSE)=0," ",VLOOKUP($B41,[1]Женщины!$B$1:$H$65536,4,FALSE)))</f>
        <v>КМС</v>
      </c>
      <c r="F41" s="442" t="str">
        <f>IF(B41=0," ",VLOOKUP($B41,[1]Женщины!$B$1:$H$65536,5,FALSE))</f>
        <v>Мурманская-Карелия</v>
      </c>
      <c r="G41" s="443" t="str">
        <f>IF(B41=0," ",VLOOKUP($B41,[1]Женщины!$B$1:$H$65536,6,FALSE))</f>
        <v>Мурманск, Петрозаводск, СДЮСШОР-4, Динамо, ЦСП</v>
      </c>
      <c r="H41" s="354">
        <v>1.225810185185185E-3</v>
      </c>
      <c r="I41" s="357" t="str">
        <f>IF(H41=0," ",IF(H41&lt;=[1]Разряды!$D$36,[1]Разряды!$D$3,IF(H41&lt;=[1]Разряды!$E$36,[1]Разряды!$E$3,IF(H41&lt;=[1]Разряды!$F$36,[1]Разряды!$F$3,IF(H41&lt;=[1]Разряды!$G$36,[1]Разряды!$G$3,IF(H41&lt;=[1]Разряды!$H$36,[1]Разряды!$H$3,IF(H41&lt;=[1]Разряды!$I$36,[1]Разряды!$I$3,IF(H41&lt;=[1]Разряды!$J$36,[1]Разряды!$J$3,"б/р"))))))))</f>
        <v>1р</v>
      </c>
      <c r="J41" s="444"/>
      <c r="K41" s="439" t="str">
        <f>IF(B41=0," ",VLOOKUP($B41,[1]Женщины!$B$1:$H$65536,7,FALSE))</f>
        <v>Фарутин Н.В.,  Воробьев С.А.</v>
      </c>
    </row>
    <row r="42" spans="1:11" ht="22.5" x14ac:dyDescent="0.25">
      <c r="A42" s="352"/>
      <c r="B42" s="17">
        <v>212</v>
      </c>
      <c r="C42" s="40" t="str">
        <f>IF(B42=0," ",VLOOKUP(B42,[1]Женщины!B$1:H$65536,2,FALSE))</f>
        <v>Багрова Анна</v>
      </c>
      <c r="D42" s="129" t="str">
        <f>IF(B42=0," ",VLOOKUP($B42,[1]Женщины!$B$1:$H$65536,3,FALSE))</f>
        <v>02.07.1997</v>
      </c>
      <c r="E42" s="42" t="str">
        <f>IF(B42=0," ",IF(VLOOKUP($B42,[1]Женщины!$B$1:$H$65536,4,FALSE)=0," ",VLOOKUP($B42,[1]Женщины!$B$1:$H$65536,4,FALSE)))</f>
        <v>1р</v>
      </c>
      <c r="F42" s="45" t="str">
        <f>IF(B42=0," ",VLOOKUP($B42,[1]Женщины!$B$1:$H$65536,5,FALSE))</f>
        <v>Мурманская</v>
      </c>
      <c r="G42" s="43" t="str">
        <f>IF(B42=0," ",VLOOKUP($B42,[1]Женщины!$B$1:$H$65536,6,FALSE))</f>
        <v>Североморск-Мурманск, СДЮСШОР-4, Динамо</v>
      </c>
      <c r="H42" s="355"/>
      <c r="I42" s="358"/>
      <c r="J42" s="360">
        <v>15</v>
      </c>
      <c r="K42" s="40" t="str">
        <f>IF(B42=0," ",VLOOKUP($B42,[1]Женщины!$B$1:$H$65536,7,FALSE))</f>
        <v>Агупова О.Б., Фарутин Н.В.</v>
      </c>
    </row>
    <row r="43" spans="1:11" x14ac:dyDescent="0.25">
      <c r="A43" s="352"/>
      <c r="B43" s="17">
        <v>210</v>
      </c>
      <c r="C43" s="40" t="str">
        <f>IF(B43=0," ",VLOOKUP(B43,[1]Женщины!B$1:H$65536,2,FALSE))</f>
        <v>Омелянчук Анастасия</v>
      </c>
      <c r="D43" s="129" t="str">
        <f>IF(B43=0," ",VLOOKUP($B43,[1]Женщины!$B$1:$H$65536,3,FALSE))</f>
        <v>1995</v>
      </c>
      <c r="E43" s="42" t="str">
        <f>IF(B43=0," ",IF(VLOOKUP($B43,[1]Женщины!$B$1:$H$65536,4,FALSE)=0," ",VLOOKUP($B43,[1]Женщины!$B$1:$H$65536,4,FALSE)))</f>
        <v>1р</v>
      </c>
      <c r="F43" s="45" t="str">
        <f>IF(B43=0," ",VLOOKUP($B43,[1]Женщины!$B$1:$H$65536,5,FALSE))</f>
        <v>Мурманская</v>
      </c>
      <c r="G43" s="40" t="str">
        <f>IF(B43=0," ",VLOOKUP($B43,[1]Женщины!$B$1:$H$65536,6,FALSE))</f>
        <v>Мурманск, СДЮСШОР-4</v>
      </c>
      <c r="H43" s="355"/>
      <c r="I43" s="358"/>
      <c r="J43" s="360"/>
      <c r="K43" s="40" t="str">
        <f>IF(B43=0," ",VLOOKUP($B43,[1]Женщины!$B$1:$H$65536,7,FALSE))</f>
        <v>Кацан Т.Н.</v>
      </c>
    </row>
    <row r="44" spans="1:11" ht="15.75" thickBot="1" x14ac:dyDescent="0.3">
      <c r="A44" s="353"/>
      <c r="B44" s="30">
        <v>218</v>
      </c>
      <c r="C44" s="205" t="str">
        <f>IF(B44=0," ",VLOOKUP(B44,[1]Женщины!B$1:H$65536,2,FALSE))</f>
        <v>Креер Валерия</v>
      </c>
      <c r="D44" s="206" t="str">
        <f>IF(B44=0," ",VLOOKUP($B44,[1]Женщины!$B$1:$H$65536,3,FALSE))</f>
        <v>10.02.2000</v>
      </c>
      <c r="E44" s="131" t="str">
        <f>IF(B44=0," ",IF(VLOOKUP($B44,[1]Женщины!$B$1:$H$65536,4,FALSE)=0," ",VLOOKUP($B44,[1]Женщины!$B$1:$H$65536,4,FALSE)))</f>
        <v>1р</v>
      </c>
      <c r="F44" s="207" t="str">
        <f>IF(B44=0," ",VLOOKUP($B44,[1]Женщины!$B$1:$H$65536,5,FALSE))</f>
        <v>Мурманская</v>
      </c>
      <c r="G44" s="205" t="str">
        <f>IF(B44=0," ",VLOOKUP($B44,[1]Женщины!$B$1:$H$65536,6,FALSE))</f>
        <v>Мурманск, СДЮСШОР-4, Динамо</v>
      </c>
      <c r="H44" s="356"/>
      <c r="I44" s="359"/>
      <c r="J44" s="445"/>
      <c r="K44" s="205" t="str">
        <f>IF(B44=0," ",VLOOKUP($B44,[1]Женщины!$B$1:$H$65536,7,FALSE))</f>
        <v>Фарутин Н.В., Попова И.С.</v>
      </c>
    </row>
    <row r="45" spans="1:11" ht="15.75" thickTop="1" x14ac:dyDescent="0.25">
      <c r="A45" s="351"/>
      <c r="B45" s="196">
        <v>595</v>
      </c>
      <c r="C45" s="197" t="str">
        <f>IF(B45=0," ",VLOOKUP(B45,[1]Женщины!B$1:H$65536,2,FALSE))</f>
        <v>Панова Юлия</v>
      </c>
      <c r="D45" s="198" t="str">
        <f>IF(B45=0," ",VLOOKUP($B45,[1]Женщины!$B$1:$H$65536,3,FALSE))</f>
        <v>22.06.1999</v>
      </c>
      <c r="E45" s="199" t="str">
        <f>IF(B45=0," ",IF(VLOOKUP($B45,[1]Женщины!$B$1:$H$65536,4,FALSE)=0," ",VLOOKUP($B45,[1]Женщины!$B$1:$H$65536,4,FALSE)))</f>
        <v>2р</v>
      </c>
      <c r="F45" s="200" t="str">
        <f>IF(B45=0," ",VLOOKUP($B45,[1]Женщины!$B$1:$H$65536,5,FALSE))</f>
        <v>Костромская</v>
      </c>
      <c r="G45" s="197" t="str">
        <f>IF(B45=0," ",VLOOKUP($B45,[1]Женщины!$B$1:$H$65536,6,FALSE))</f>
        <v>Шарья, СДЮСШОР</v>
      </c>
      <c r="H45" s="354" t="s">
        <v>166</v>
      </c>
      <c r="I45" s="357"/>
      <c r="J45" s="201"/>
      <c r="K45" s="197" t="str">
        <f>IF(B45=0," ",VLOOKUP($B45,[1]Женщины!$B$1:$H$65536,7,FALSE))</f>
        <v>Шалагинов А.Л.</v>
      </c>
    </row>
    <row r="46" spans="1:11" x14ac:dyDescent="0.25">
      <c r="A46" s="352"/>
      <c r="B46" s="17">
        <v>272</v>
      </c>
      <c r="C46" s="18" t="str">
        <f>IF(B46=0," ",VLOOKUP(B46,[1]Женщины!B$1:H$65536,2,FALSE))</f>
        <v>Горевалова Ксения</v>
      </c>
      <c r="D46" s="127" t="str">
        <f>IF(B46=0," ",VLOOKUP($B46,[1]Женщины!$B$1:$H$65536,3,FALSE))</f>
        <v>11.11.1197</v>
      </c>
      <c r="E46" s="20" t="str">
        <f>IF(B46=0," ",IF(VLOOKUP($B46,[1]Женщины!$B$1:$H$65536,4,FALSE)=0," ",VLOOKUP($B46,[1]Женщины!$B$1:$H$65536,4,FALSE)))</f>
        <v>1р</v>
      </c>
      <c r="F46" s="24" t="str">
        <f>IF(B46=0," ",VLOOKUP($B46,[1]Женщины!$B$1:$H$65536,5,FALSE))</f>
        <v>Костромская</v>
      </c>
      <c r="G46" s="18" t="str">
        <f>IF(B46=0," ",VLOOKUP($B46,[1]Женщины!$B$1:$H$65536,6,FALSE))</f>
        <v>Кострома, КОСДЮСШОР</v>
      </c>
      <c r="H46" s="355"/>
      <c r="I46" s="358"/>
      <c r="J46" s="360">
        <v>0</v>
      </c>
      <c r="K46" s="18" t="str">
        <f>IF(B46=0," ",VLOOKUP($B46,[1]Женщины!$B$1:$H$65536,7,FALSE))</f>
        <v>Виноградов Н.А.</v>
      </c>
    </row>
    <row r="47" spans="1:11" x14ac:dyDescent="0.25">
      <c r="A47" s="352"/>
      <c r="B47" s="17">
        <v>264</v>
      </c>
      <c r="C47" s="18" t="str">
        <f>IF(B47=0," ",VLOOKUP(B47,[1]Женщины!B$1:H$65536,2,FALSE))</f>
        <v>Маринкина Маргарита</v>
      </c>
      <c r="D47" s="127" t="str">
        <f>IF(B47=0," ",VLOOKUP($B47,[1]Женщины!$B$1:$H$65536,3,FALSE))</f>
        <v>17.03.1997</v>
      </c>
      <c r="E47" s="20" t="str">
        <f>IF(B47=0," ",IF(VLOOKUP($B47,[1]Женщины!$B$1:$H$65536,4,FALSE)=0," ",VLOOKUP($B47,[1]Женщины!$B$1:$H$65536,4,FALSE)))</f>
        <v>2р</v>
      </c>
      <c r="F47" s="24" t="str">
        <f>IF(B47=0," ",VLOOKUP($B47,[1]Женщины!$B$1:$H$65536,5,FALSE))</f>
        <v>Костромская</v>
      </c>
      <c r="G47" s="18" t="str">
        <f>IF(B47=0," ",VLOOKUP($B47,[1]Женщины!$B$1:$H$65536,6,FALSE))</f>
        <v>Кострома, КОСДЮСШОР</v>
      </c>
      <c r="H47" s="355"/>
      <c r="I47" s="358"/>
      <c r="J47" s="360"/>
      <c r="K47" s="18" t="str">
        <f>IF(B47=0," ",VLOOKUP($B47,[1]Женщины!$B$1:$H$65536,7,FALSE))</f>
        <v>Дружков А.Н., Корягин И.Н.</v>
      </c>
    </row>
    <row r="48" spans="1:11" ht="15.75" thickBot="1" x14ac:dyDescent="0.3">
      <c r="A48" s="353"/>
      <c r="B48" s="30">
        <v>255</v>
      </c>
      <c r="C48" s="31" t="str">
        <f>IF(B48=0," ",VLOOKUP(B48,[1]Женщины!B$1:H$65536,2,FALSE))</f>
        <v>Москвина Кристина</v>
      </c>
      <c r="D48" s="162" t="str">
        <f>IF(B48=0," ",VLOOKUP($B48,[1]Женщины!$B$1:$H$65536,3,FALSE))</f>
        <v>07.06.2000</v>
      </c>
      <c r="E48" s="33" t="str">
        <f>IF(B48=0," ",IF(VLOOKUP($B48,[1]Женщины!$B$1:$H$65536,4,FALSE)=0," ",VLOOKUP($B48,[1]Женщины!$B$1:$H$65536,4,FALSE)))</f>
        <v>1р</v>
      </c>
      <c r="F48" s="89" t="str">
        <f>IF(B48=0," ",VLOOKUP($B48,[1]Женщины!$B$1:$H$65536,5,FALSE))</f>
        <v>Костромская</v>
      </c>
      <c r="G48" s="31" t="str">
        <f>IF(B48=0," ",VLOOKUP($B48,[1]Женщины!$B$1:$H$65536,6,FALSE))</f>
        <v>Кострома, КОСДЮСШОР</v>
      </c>
      <c r="H48" s="356"/>
      <c r="I48" s="359"/>
      <c r="J48" s="195"/>
      <c r="K48" s="31" t="str">
        <f>IF(B48=0," ",VLOOKUP($B48,[1]Женщины!$B$1:$H$65536,7,FALSE))</f>
        <v>Макаров В.Н.</v>
      </c>
    </row>
    <row r="49" spans="1:11" ht="15.75" thickTop="1" x14ac:dyDescent="0.25">
      <c r="A49" s="275"/>
      <c r="B49" s="59"/>
      <c r="C49" s="60"/>
      <c r="D49" s="202"/>
      <c r="E49" s="62"/>
      <c r="F49" s="203"/>
      <c r="G49" s="60"/>
      <c r="H49" s="277"/>
      <c r="I49" s="278"/>
      <c r="J49" s="194"/>
      <c r="K49" s="60"/>
    </row>
    <row r="50" spans="1:11" x14ac:dyDescent="0.25">
      <c r="A50" s="361" t="s">
        <v>78</v>
      </c>
      <c r="B50" s="361"/>
      <c r="C50" s="361"/>
      <c r="D50" s="191"/>
      <c r="F50" s="362" t="s">
        <v>168</v>
      </c>
      <c r="G50" s="362"/>
      <c r="H50" s="204"/>
      <c r="K50" s="270"/>
    </row>
    <row r="51" spans="1:11" x14ac:dyDescent="0.25">
      <c r="A51" s="363" t="s">
        <v>163</v>
      </c>
      <c r="B51" s="363" t="s">
        <v>42</v>
      </c>
      <c r="C51" s="365" t="s">
        <v>43</v>
      </c>
      <c r="D51" s="366" t="s">
        <v>44</v>
      </c>
      <c r="E51" s="365" t="s">
        <v>77</v>
      </c>
      <c r="F51" s="365" t="s">
        <v>12</v>
      </c>
      <c r="G51" s="365" t="s">
        <v>24</v>
      </c>
      <c r="H51" s="370" t="s">
        <v>14</v>
      </c>
      <c r="I51" s="287" t="s">
        <v>75</v>
      </c>
      <c r="J51" s="287" t="s">
        <v>76</v>
      </c>
      <c r="K51" s="307" t="s">
        <v>17</v>
      </c>
    </row>
    <row r="52" spans="1:11" ht="15.75" thickBot="1" x14ac:dyDescent="0.3">
      <c r="A52" s="364"/>
      <c r="B52" s="364"/>
      <c r="C52" s="364"/>
      <c r="D52" s="367"/>
      <c r="E52" s="364"/>
      <c r="F52" s="369"/>
      <c r="G52" s="369"/>
      <c r="H52" s="371"/>
      <c r="I52" s="372"/>
      <c r="J52" s="377"/>
      <c r="K52" s="378"/>
    </row>
    <row r="53" spans="1:11" ht="15.75" thickTop="1" x14ac:dyDescent="0.25">
      <c r="A53" s="351">
        <v>1</v>
      </c>
      <c r="B53" s="88">
        <v>172</v>
      </c>
      <c r="C53" s="52" t="str">
        <f>IF(B53=0," ",VLOOKUP(B53,[1]Женщины!B$1:H$65536,2,FALSE))</f>
        <v>Деревцова Варвара</v>
      </c>
      <c r="D53" s="193" t="str">
        <f>IF(B53=0," ",VLOOKUP($B53,[1]Женщины!$B$1:$H$65536,3,FALSE))</f>
        <v>1993</v>
      </c>
      <c r="E53" s="12" t="str">
        <f>IF(B53=0," ",IF(VLOOKUP($B53,[1]Женщины!$B$1:$H$65536,4,FALSE)=0," ",VLOOKUP($B53,[1]Женщины!$B$1:$H$65536,4,FALSE)))</f>
        <v>КМС</v>
      </c>
      <c r="F53" s="52" t="str">
        <f>IF(B53=0," ",VLOOKUP($B53,[1]Женщины!$B$1:$H$65536,5,FALSE))</f>
        <v>Р-ка Коми</v>
      </c>
      <c r="G53" s="52" t="str">
        <f>IF(B53=0," ",VLOOKUP($B53,[1]Женщины!$B$1:$H$65536,6,FALSE))</f>
        <v>Сыктывкар, КДЮСШ-1</v>
      </c>
      <c r="H53" s="354">
        <v>1.3016203703703703E-3</v>
      </c>
      <c r="I53" s="357" t="str">
        <f>IF(H53=0," ",IF(H53&lt;=[1]Разряды!$D$36,[1]Разряды!$D$3,IF(H53&lt;=[1]Разряды!$E$36,[1]Разряды!$E$3,IF(H53&lt;=[1]Разряды!$F$36,[1]Разряды!$F$3,IF(H53&lt;=[1]Разряды!$G$36,[1]Разряды!$G$3,IF(H53&lt;=[1]Разряды!$H$36,[1]Разряды!$H$3,IF(H53&lt;=[1]Разряды!$I$36,[1]Разряды!$I$3,IF(H53&lt;=[1]Разряды!$J$36,[1]Разряды!$J$3,"б/р"))))))))</f>
        <v>2р</v>
      </c>
      <c r="J53" s="194"/>
      <c r="K53" s="52" t="str">
        <f>IF(B53=0," ",VLOOKUP($B53,[1]Женщины!$B$1:$H$65536,7,FALSE))</f>
        <v>Панюкова М.А.</v>
      </c>
    </row>
    <row r="54" spans="1:11" x14ac:dyDescent="0.25">
      <c r="A54" s="352"/>
      <c r="B54" s="17">
        <v>180</v>
      </c>
      <c r="C54" s="18" t="str">
        <f>IF(B54=0," ",VLOOKUP(B54,[1]Женщины!B$1:H$65536,2,FALSE))</f>
        <v>Жуковская Ксения</v>
      </c>
      <c r="D54" s="127" t="str">
        <f>IF(B54=0," ",VLOOKUP($B54,[1]Женщины!$B$1:$H$65536,3,FALSE))</f>
        <v>1998</v>
      </c>
      <c r="E54" s="20" t="str">
        <f>IF(B54=0," ",IF(VLOOKUP($B54,[1]Женщины!$B$1:$H$65536,4,FALSE)=0," ",VLOOKUP($B54,[1]Женщины!$B$1:$H$65536,4,FALSE)))</f>
        <v>1р</v>
      </c>
      <c r="F54" s="18" t="str">
        <f>IF(B54=0," ",VLOOKUP($B54,[1]Женщины!$B$1:$H$65536,5,FALSE))</f>
        <v>Р-ка Коми</v>
      </c>
      <c r="G54" s="18" t="str">
        <f>IF(B54=0," ",VLOOKUP($B54,[1]Женщины!$B$1:$H$65536,6,FALSE))</f>
        <v>Сыктывкар, КДЮСШ-1</v>
      </c>
      <c r="H54" s="355"/>
      <c r="I54" s="358"/>
      <c r="J54" s="360">
        <v>20</v>
      </c>
      <c r="K54" s="18" t="str">
        <f>IF(B54=0," ",VLOOKUP($B54,[1]Женщины!$B$1:$H$65536,7,FALSE))</f>
        <v>Панюкова М.А.</v>
      </c>
    </row>
    <row r="55" spans="1:11" x14ac:dyDescent="0.25">
      <c r="A55" s="352"/>
      <c r="B55" s="17">
        <v>166</v>
      </c>
      <c r="C55" s="18" t="str">
        <f>IF(B55=0," ",VLOOKUP(B55,[1]Женщины!B$1:H$65536,2,FALSE))</f>
        <v>Карпова Владислава</v>
      </c>
      <c r="D55" s="127" t="str">
        <f>IF(B55=0," ",VLOOKUP($B55,[1]Женщины!$B$1:$H$65536,3,FALSE))</f>
        <v>2000</v>
      </c>
      <c r="E55" s="20" t="str">
        <f>IF(B55=0," ",IF(VLOOKUP($B55,[1]Женщины!$B$1:$H$65536,4,FALSE)=0," ",VLOOKUP($B55,[1]Женщины!$B$1:$H$65536,4,FALSE)))</f>
        <v>1р</v>
      </c>
      <c r="F55" s="18" t="str">
        <f>IF(B55=0," ",VLOOKUP($B55,[1]Женщины!$B$1:$H$65536,5,FALSE))</f>
        <v>Р-ка Коми</v>
      </c>
      <c r="G55" s="18" t="str">
        <f>IF(B55=0," ",VLOOKUP($B55,[1]Женщины!$B$1:$H$65536,6,FALSE))</f>
        <v>Сыктывкар, КДЮСШ-1</v>
      </c>
      <c r="H55" s="355"/>
      <c r="I55" s="358"/>
      <c r="J55" s="360"/>
      <c r="K55" s="18" t="str">
        <f>IF(B55=0," ",VLOOKUP($B55,[1]Женщины!$B$1:$H$65536,7,FALSE))</f>
        <v>Панюкова М.А.</v>
      </c>
    </row>
    <row r="56" spans="1:11" ht="15.75" thickBot="1" x14ac:dyDescent="0.3">
      <c r="A56" s="353"/>
      <c r="B56" s="30">
        <v>167</v>
      </c>
      <c r="C56" s="31" t="str">
        <f>IF(B56=0," ",VLOOKUP(B56,[1]Женщины!B$1:H$65536,2,FALSE))</f>
        <v>Русинова Екатерина</v>
      </c>
      <c r="D56" s="162" t="str">
        <f>IF(B56=0," ",VLOOKUP($B56,[1]Женщины!$B$1:$H$65536,3,FALSE))</f>
        <v>1993</v>
      </c>
      <c r="E56" s="33" t="str">
        <f>IF(B56=0," ",IF(VLOOKUP($B56,[1]Женщины!$B$1:$H$65536,4,FALSE)=0," ",VLOOKUP($B56,[1]Женщины!$B$1:$H$65536,4,FALSE)))</f>
        <v>КМС</v>
      </c>
      <c r="F56" s="31" t="str">
        <f>IF(B56=0," ",VLOOKUP($B56,[1]Женщины!$B$1:$H$65536,5,FALSE))</f>
        <v>Р-ка Коми</v>
      </c>
      <c r="G56" s="31" t="str">
        <f>IF(B56=0," ",VLOOKUP($B56,[1]Женщины!$B$1:$H$65536,6,FALSE))</f>
        <v>Сыктывкар, КДЮСШ-1</v>
      </c>
      <c r="H56" s="356"/>
      <c r="I56" s="359"/>
      <c r="J56" s="195"/>
      <c r="K56" s="89" t="str">
        <f>IF(B56=0," ",VLOOKUP($B56,[1]Женщины!$B$1:$H$65536,7,FALSE))</f>
        <v>Панюкова М.А., Балясников И.Н.</v>
      </c>
    </row>
    <row r="57" spans="1:11" ht="15.75" thickTop="1" x14ac:dyDescent="0.25">
      <c r="A57" s="275"/>
      <c r="B57" s="59"/>
      <c r="C57" s="60"/>
      <c r="D57" s="202"/>
      <c r="E57" s="62"/>
      <c r="F57" s="60"/>
      <c r="G57" s="60"/>
      <c r="H57" s="277"/>
      <c r="I57" s="278"/>
      <c r="J57" s="194"/>
      <c r="K57" s="203"/>
    </row>
    <row r="58" spans="1:11" ht="15.75" thickBot="1" x14ac:dyDescent="0.3">
      <c r="A58" s="275"/>
      <c r="B58" s="59"/>
      <c r="C58" s="60"/>
      <c r="D58" s="202"/>
      <c r="E58" s="62"/>
      <c r="F58" s="362" t="s">
        <v>167</v>
      </c>
      <c r="G58" s="362"/>
      <c r="H58" s="277"/>
      <c r="I58" s="278"/>
      <c r="J58" s="194"/>
      <c r="K58" s="203"/>
    </row>
    <row r="59" spans="1:11" ht="23.25" thickTop="1" x14ac:dyDescent="0.25">
      <c r="A59" s="434" t="s">
        <v>165</v>
      </c>
      <c r="B59" s="196">
        <v>136</v>
      </c>
      <c r="C59" s="439" t="str">
        <f>IF(B59=0," ",VLOOKUP(B59,[1]Женщины!B$1:H$65536,2,FALSE))</f>
        <v>Некрасова Татьяна</v>
      </c>
      <c r="D59" s="440" t="str">
        <f>IF(B59=0," ",VLOOKUP($B59,[1]Женщины!$B$1:$H$65536,3,FALSE))</f>
        <v>25.04.1994</v>
      </c>
      <c r="E59" s="441" t="str">
        <f>IF(B59=0," ",IF(VLOOKUP($B59,[1]Женщины!$B$1:$H$65536,4,FALSE)=0," ",VLOOKUP($B59,[1]Женщины!$B$1:$H$65536,4,FALSE)))</f>
        <v>КМС</v>
      </c>
      <c r="F59" s="443" t="str">
        <f>IF(B59=0," ",VLOOKUP($B59,[1]Женщины!$B$1:$H$65536,5,FALSE))</f>
        <v>Московская-Ивановская</v>
      </c>
      <c r="G59" s="439" t="str">
        <f>IF(B59=0," ",VLOOKUP($B59,[1]Женщины!$B$1:$H$65536,6,FALSE))</f>
        <v>МО-Иваново, ИГЭУ</v>
      </c>
      <c r="H59" s="354">
        <v>1.1653935185185185E-3</v>
      </c>
      <c r="I59" s="357" t="str">
        <f>IF(H59=0," ",IF(H59&lt;=[1]Разряды!$D$36,[1]Разряды!$D$3,IF(H59&lt;=[1]Разряды!$E$36,[1]Разряды!$E$3,IF(H59&lt;=[1]Разряды!$F$36,[1]Разряды!$F$3,IF(H59&lt;=[1]Разряды!$G$36,[1]Разряды!$G$3,IF(H59&lt;=[1]Разряды!$H$36,[1]Разряды!$H$3,IF(H59&lt;=[1]Разряды!$I$36,[1]Разряды!$I$3,IF(H59&lt;=[1]Разряды!$J$36,[1]Разряды!$J$3,"б/р"))))))))</f>
        <v>кмс</v>
      </c>
      <c r="J59" s="446"/>
      <c r="K59" s="439" t="str">
        <f>IF(B59=0," ",VLOOKUP($B59,[1]Женщины!$B$1:$H$65536,7,FALSE))</f>
        <v>Магницкий М.В., Иванов Г.Д.</v>
      </c>
    </row>
    <row r="60" spans="1:11" x14ac:dyDescent="0.25">
      <c r="A60" s="302"/>
      <c r="B60" s="17">
        <v>141</v>
      </c>
      <c r="C60" s="40" t="str">
        <f>IF(B60=0," ",VLOOKUP(B60,[1]Женщины!B$1:H$65536,2,FALSE))</f>
        <v>Землянкина Инна</v>
      </c>
      <c r="D60" s="129" t="str">
        <f>IF(B60=0," ",VLOOKUP($B60,[1]Женщины!$B$1:$H$65536,3,FALSE))</f>
        <v>04.01.1995</v>
      </c>
      <c r="E60" s="42" t="str">
        <f>IF(B60=0," ",IF(VLOOKUP($B60,[1]Женщины!$B$1:$H$65536,4,FALSE)=0," ",VLOOKUP($B60,[1]Женщины!$B$1:$H$65536,4,FALSE)))</f>
        <v>КМС</v>
      </c>
      <c r="F60" s="45" t="str">
        <f>IF(B60=0," ",VLOOKUP($B60,[1]Женщины!$B$1:$H$65536,5,FALSE))</f>
        <v>Ивановская</v>
      </c>
      <c r="G60" s="40" t="str">
        <f>IF(B60=0," ",VLOOKUP($B60,[1]Женщины!$B$1:$H$65536,6,FALSE))</f>
        <v>Иваново, ИГЭУ</v>
      </c>
      <c r="H60" s="355"/>
      <c r="I60" s="358"/>
      <c r="J60" s="360" t="s">
        <v>20</v>
      </c>
      <c r="K60" s="40" t="str">
        <f>IF(B60=0," ",VLOOKUP($B60,[1]Женщины!$B$1:$H$65536,7,FALSE))</f>
        <v>Торгов Е.Н., Челмодеев С.В.</v>
      </c>
    </row>
    <row r="61" spans="1:11" x14ac:dyDescent="0.25">
      <c r="A61" s="302"/>
      <c r="B61" s="17">
        <v>142</v>
      </c>
      <c r="C61" s="40" t="str">
        <f>IF(B61=0," ",VLOOKUP(B61,[1]Женщины!B$1:H$65536,2,FALSE))</f>
        <v>Пантелеева Екатерина</v>
      </c>
      <c r="D61" s="129" t="str">
        <f>IF(B61=0," ",VLOOKUP($B61,[1]Женщины!$B$1:$H$65536,3,FALSE))</f>
        <v>31.05.1990</v>
      </c>
      <c r="E61" s="42" t="str">
        <f>IF(B61=0," ",IF(VLOOKUP($B61,[1]Женщины!$B$1:$H$65536,4,FALSE)=0," ",VLOOKUP($B61,[1]Женщины!$B$1:$H$65536,4,FALSE)))</f>
        <v>КМС</v>
      </c>
      <c r="F61" s="45" t="str">
        <f>IF(B61=0," ",VLOOKUP($B61,[1]Женщины!$B$1:$H$65536,5,FALSE))</f>
        <v>Ивановская</v>
      </c>
      <c r="G61" s="40" t="str">
        <f>IF(B61=0," ",VLOOKUP($B61,[1]Женщины!$B$1:$H$65536,6,FALSE))</f>
        <v>Иваново, ИГЭУ</v>
      </c>
      <c r="H61" s="355"/>
      <c r="I61" s="358"/>
      <c r="J61" s="360"/>
      <c r="K61" s="40" t="str">
        <f>IF(B61=0," ",VLOOKUP($B61,[1]Женщины!$B$1:$H$65536,7,FALSE))</f>
        <v>Сафина Н.Ю., Рябова И.Д.</v>
      </c>
    </row>
    <row r="62" spans="1:11" ht="23.25" thickBot="1" x14ac:dyDescent="0.3">
      <c r="A62" s="437"/>
      <c r="B62" s="30">
        <v>140</v>
      </c>
      <c r="C62" s="205" t="str">
        <f>IF(B62=0," ",VLOOKUP(B62,[1]Женщины!B$1:H$65536,2,FALSE))</f>
        <v>Кукушкина Анна</v>
      </c>
      <c r="D62" s="206" t="str">
        <f>IF(B62=0," ",VLOOKUP($B62,[1]Женщины!$B$1:$H$65536,3,FALSE))</f>
        <v>13.12.1992</v>
      </c>
      <c r="E62" s="131" t="str">
        <f>IF(B62=0," ",IF(VLOOKUP($B62,[1]Женщины!$B$1:$H$65536,4,FALSE)=0," ",VLOOKUP($B62,[1]Женщины!$B$1:$H$65536,4,FALSE)))</f>
        <v>КМС</v>
      </c>
      <c r="F62" s="207" t="str">
        <f>IF(B62=0," ",VLOOKUP($B62,[1]Женщины!$B$1:$H$65536,5,FALSE))</f>
        <v>Московская</v>
      </c>
      <c r="G62" s="205" t="str">
        <f>IF(B62=0," ",VLOOKUP($B62,[1]Женщины!$B$1:$H$65536,6,FALSE))</f>
        <v>МО-Иваново, ИГЭУ</v>
      </c>
      <c r="H62" s="356"/>
      <c r="I62" s="359"/>
      <c r="J62" s="445"/>
      <c r="K62" s="447" t="str">
        <f>IF(B62=0," ",VLOOKUP($B62,[1]Женщины!$B$1:$H$65536,7,FALSE))</f>
        <v>Кустов В.Н., Торгов Е.Н., Магницкий М.В.</v>
      </c>
    </row>
    <row r="63" spans="1:11" ht="15.75" thickTop="1" x14ac:dyDescent="0.25">
      <c r="A63" s="351">
        <v>2</v>
      </c>
      <c r="B63" s="196">
        <v>194</v>
      </c>
      <c r="C63" s="197" t="str">
        <f>IF(B63=0," ",VLOOKUP(B63,[1]Женщины!B$1:H$65536,2,FALSE))</f>
        <v>Дудченко Татьяна</v>
      </c>
      <c r="D63" s="198" t="str">
        <f>IF(B63=0," ",VLOOKUP($B63,[1]Женщины!$B$1:$H$65536,3,FALSE))</f>
        <v>18.11.1983</v>
      </c>
      <c r="E63" s="199" t="str">
        <f>IF(B63=0," ",IF(VLOOKUP($B63,[1]Женщины!$B$1:$H$65536,4,FALSE)=0," ",VLOOKUP($B63,[1]Женщины!$B$1:$H$65536,4,FALSE)))</f>
        <v>МСМК</v>
      </c>
      <c r="F63" s="197" t="str">
        <f>IF(B63=0," ",VLOOKUP($B63,[1]Женщины!$B$1:$H$65536,5,FALSE))</f>
        <v>Мурманская</v>
      </c>
      <c r="G63" s="197" t="str">
        <f>IF(B63=0," ",VLOOKUP($B63,[1]Женщины!$B$1:$H$65536,6,FALSE))</f>
        <v>Мурманск, СДЮСШОР-4, ЦСП</v>
      </c>
      <c r="H63" s="354">
        <v>1.1753472222222222E-3</v>
      </c>
      <c r="I63" s="357" t="str">
        <f>IF(H63=0," ",IF(H63&lt;=[1]Разряды!$D$36,[1]Разряды!$D$3,IF(H63&lt;=[1]Разряды!$E$36,[1]Разряды!$E$3,IF(H63&lt;=[1]Разряды!$F$36,[1]Разряды!$F$3,IF(H63&lt;=[1]Разряды!$G$36,[1]Разряды!$G$3,IF(H63&lt;=[1]Разряды!$H$36,[1]Разряды!$H$3,IF(H63&lt;=[1]Разряды!$I$36,[1]Разряды!$I$3,IF(H63&lt;=[1]Разряды!$J$36,[1]Разряды!$J$3,"б/р"))))))))</f>
        <v>кмс</v>
      </c>
      <c r="J63" s="201"/>
      <c r="K63" s="200" t="str">
        <f>IF(B63=0," ",VLOOKUP($B63,[1]Женщины!$B$1:$H$65536,7,FALSE))</f>
        <v>ЗТР Савенков П.В.</v>
      </c>
    </row>
    <row r="64" spans="1:11" x14ac:dyDescent="0.25">
      <c r="A64" s="352"/>
      <c r="B64" s="17">
        <v>198</v>
      </c>
      <c r="C64" s="18" t="str">
        <f>IF(B64=0," ",VLOOKUP(B64,[1]Женщины!B$1:H$65536,2,FALSE))</f>
        <v>Шаверина Елена</v>
      </c>
      <c r="D64" s="127" t="str">
        <f>IF(B64=0," ",VLOOKUP($B64,[1]Женщины!$B$1:$H$65536,3,FALSE))</f>
        <v>01.04.1987</v>
      </c>
      <c r="E64" s="20" t="str">
        <f>IF(B64=0," ",IF(VLOOKUP($B64,[1]Женщины!$B$1:$H$65536,4,FALSE)=0," ",VLOOKUP($B64,[1]Женщины!$B$1:$H$65536,4,FALSE)))</f>
        <v>КМС</v>
      </c>
      <c r="F64" s="18" t="str">
        <f>IF(B64=0," ",VLOOKUP($B64,[1]Женщины!$B$1:$H$65536,5,FALSE))</f>
        <v>Мурманская</v>
      </c>
      <c r="G64" s="18" t="str">
        <f>IF(B64=0," ",VLOOKUP($B64,[1]Женщины!$B$1:$H$65536,6,FALSE))</f>
        <v>Мурманск, СДЮСШОР-4, ЦСП</v>
      </c>
      <c r="H64" s="355"/>
      <c r="I64" s="358"/>
      <c r="J64" s="360">
        <v>20</v>
      </c>
      <c r="K64" s="18" t="str">
        <f>IF(B64=0," ",VLOOKUP($B64,[1]Женщины!$B$1:$H$65536,7,FALSE))</f>
        <v>Савенков П.В.</v>
      </c>
    </row>
    <row r="65" spans="1:11" x14ac:dyDescent="0.25">
      <c r="A65" s="352"/>
      <c r="B65" s="17">
        <v>199</v>
      </c>
      <c r="C65" s="18" t="str">
        <f>IF(B65=0," ",VLOOKUP(B65,[1]Женщины!B$1:H$65536,2,FALSE))</f>
        <v>Дмитриева Александра</v>
      </c>
      <c r="D65" s="127" t="str">
        <f>IF(B65=0," ",VLOOKUP($B65,[1]Женщины!$B$1:$H$65536,3,FALSE))</f>
        <v>1989</v>
      </c>
      <c r="E65" s="20" t="str">
        <f>IF(B65=0," ",IF(VLOOKUP($B65,[1]Женщины!$B$1:$H$65536,4,FALSE)=0," ",VLOOKUP($B65,[1]Женщины!$B$1:$H$65536,4,FALSE)))</f>
        <v>КМС</v>
      </c>
      <c r="F65" s="18" t="str">
        <f>IF(B65=0," ",VLOOKUP($B65,[1]Женщины!$B$1:$H$65536,5,FALSE))</f>
        <v>Мурманская</v>
      </c>
      <c r="G65" s="18" t="str">
        <f>IF(B65=0," ",VLOOKUP($B65,[1]Женщины!$B$1:$H$65536,6,FALSE))</f>
        <v>Мурманск, СДЮСШОР-4, ЦСП</v>
      </c>
      <c r="H65" s="355"/>
      <c r="I65" s="358"/>
      <c r="J65" s="360"/>
      <c r="K65" s="18" t="str">
        <f>IF(B65=0," ",VLOOKUP($B65,[1]Женщины!$B$1:$H$65536,7,FALSE))</f>
        <v>Савенков П.В.</v>
      </c>
    </row>
    <row r="66" spans="1:11" ht="15.75" thickBot="1" x14ac:dyDescent="0.3">
      <c r="A66" s="353"/>
      <c r="B66" s="30">
        <v>134</v>
      </c>
      <c r="C66" s="205" t="str">
        <f>IF(B66=0," ",VLOOKUP(B66,[1]Женщины!B$1:H$65536,2,FALSE))</f>
        <v>Мингалева Анна</v>
      </c>
      <c r="D66" s="206" t="str">
        <f>IF(B66=0," ",VLOOKUP($B66,[1]Женщины!$B$1:$H$65536,3,FALSE))</f>
        <v>18.12.1987</v>
      </c>
      <c r="E66" s="131" t="str">
        <f>IF(B66=0," ",IF(VLOOKUP($B66,[1]Женщины!$B$1:$H$65536,4,FALSE)=0," ",VLOOKUP($B66,[1]Женщины!$B$1:$H$65536,4,FALSE)))</f>
        <v>КМС</v>
      </c>
      <c r="F66" s="205" t="str">
        <f>IF(B66=0," ",VLOOKUP($B66,[1]Женщины!$B$1:$H$65536,5,FALSE))</f>
        <v>Мурманская</v>
      </c>
      <c r="G66" s="205" t="str">
        <f>IF(B66=0," ",VLOOKUP($B66,[1]Женщины!$B$1:$H$65536,6,FALSE))</f>
        <v xml:space="preserve">Мурманск </v>
      </c>
      <c r="H66" s="356"/>
      <c r="I66" s="359"/>
      <c r="J66" s="195"/>
      <c r="K66" s="183" t="str">
        <f>IF(B66=0," ",VLOOKUP($B66,[1]Женщины!$B$1:$H$65536,7,FALSE))</f>
        <v>ЗТР Савенков П.В.</v>
      </c>
    </row>
    <row r="67" spans="1:11" ht="15.75" thickTop="1" x14ac:dyDescent="0.25">
      <c r="A67" s="351">
        <v>3</v>
      </c>
      <c r="B67" s="196">
        <v>42</v>
      </c>
      <c r="C67" s="197" t="str">
        <f>IF(B67=0," ",VLOOKUP(B67,[1]Женщины!B$1:H$65536,2,FALSE))</f>
        <v>Виноградова Полина</v>
      </c>
      <c r="D67" s="198" t="str">
        <f>IF(B67=0," ",VLOOKUP($B67,[1]Женщины!$B$1:$H$65536,3,FALSE))</f>
        <v>25.09.1996</v>
      </c>
      <c r="E67" s="199" t="str">
        <f>IF(B67=0," ",IF(VLOOKUP($B67,[1]Женщины!$B$1:$H$65536,4,FALSE)=0," ",VLOOKUP($B67,[1]Женщины!$B$1:$H$65536,4,FALSE)))</f>
        <v>КМС</v>
      </c>
      <c r="F67" s="197" t="str">
        <f>IF(B67=0," ",VLOOKUP($B67,[1]Женщины!$B$1:$H$65536,5,FALSE))</f>
        <v>Ярославская</v>
      </c>
      <c r="G67" s="197" t="str">
        <f>IF(B67=0," ",VLOOKUP($B67,[1]Женщины!$B$1:$H$65536,6,FALSE))</f>
        <v>Ярославль, СДЮСШОР-19</v>
      </c>
      <c r="H67" s="354">
        <v>1.2103009259259261E-3</v>
      </c>
      <c r="I67" s="357" t="str">
        <f>IF(H67=0," ",IF(H67&lt;=[1]Разряды!$D$36,[1]Разряды!$D$3,IF(H67&lt;=[1]Разряды!$E$36,[1]Разряды!$E$3,IF(H67&lt;=[1]Разряды!$F$36,[1]Разряды!$F$3,IF(H67&lt;=[1]Разряды!$G$36,[1]Разряды!$G$3,IF(H67&lt;=[1]Разряды!$H$36,[1]Разряды!$H$3,IF(H67&lt;=[1]Разряды!$I$36,[1]Разряды!$I$3,IF(H67&lt;=[1]Разряды!$J$36,[1]Разряды!$J$3,"б/р"))))))))</f>
        <v>1р</v>
      </c>
      <c r="J67" s="208"/>
      <c r="K67" s="197" t="str">
        <f>IF(B67=0," ",VLOOKUP($B67,[1]Женщины!$B$1:$H$65536,7,FALSE))</f>
        <v>Тюленев С.А.</v>
      </c>
    </row>
    <row r="68" spans="1:11" x14ac:dyDescent="0.25">
      <c r="A68" s="352"/>
      <c r="B68" s="17">
        <v>3</v>
      </c>
      <c r="C68" s="18" t="str">
        <f>IF(B68=0," ",VLOOKUP(B68,[1]Женщины!B$1:H$65536,2,FALSE))</f>
        <v>Герасимова Анна</v>
      </c>
      <c r="D68" s="127" t="str">
        <f>IF(B68=0," ",VLOOKUP($B68,[1]Женщины!$B$1:$H$65536,3,FALSE))</f>
        <v>03.10.1990</v>
      </c>
      <c r="E68" s="20" t="str">
        <f>IF(B68=0," ",IF(VLOOKUP($B68,[1]Женщины!$B$1:$H$65536,4,FALSE)=0," ",VLOOKUP($B68,[1]Женщины!$B$1:$H$65536,4,FALSE)))</f>
        <v>КМС</v>
      </c>
      <c r="F68" s="18" t="str">
        <f>IF(B68=0," ",VLOOKUP($B68,[1]Женщины!$B$1:$H$65536,5,FALSE))</f>
        <v>Ярославская</v>
      </c>
      <c r="G68" s="18" t="str">
        <f>IF(B68=0," ",VLOOKUP($B68,[1]Женщины!$B$1:$H$65536,6,FALSE))</f>
        <v>Ярославль, СДЮСШОР-19</v>
      </c>
      <c r="H68" s="355"/>
      <c r="I68" s="358"/>
      <c r="J68" s="360" t="s">
        <v>20</v>
      </c>
      <c r="K68" s="18" t="str">
        <f>IF(B68=0," ",VLOOKUP($B68,[1]Женщины!$B$1:$H$65536,7,FALSE))</f>
        <v>Тюленев С.А.</v>
      </c>
    </row>
    <row r="69" spans="1:11" x14ac:dyDescent="0.25">
      <c r="A69" s="352"/>
      <c r="B69" s="17">
        <v>4</v>
      </c>
      <c r="C69" s="18" t="str">
        <f>IF(B69=0," ",VLOOKUP(B69,[1]Женщины!B$1:H$65536,2,FALSE))</f>
        <v>Озерова Анна</v>
      </c>
      <c r="D69" s="127" t="str">
        <f>IF(B69=0," ",VLOOKUP($B69,[1]Женщины!$B$1:$H$65536,3,FALSE))</f>
        <v>13.06.1992</v>
      </c>
      <c r="E69" s="20" t="str">
        <f>IF(B69=0," ",IF(VLOOKUP($B69,[1]Женщины!$B$1:$H$65536,4,FALSE)=0," ",VLOOKUP($B69,[1]Женщины!$B$1:$H$65536,4,FALSE)))</f>
        <v>КМС</v>
      </c>
      <c r="F69" s="18" t="str">
        <f>IF(B69=0," ",VLOOKUP($B69,[1]Женщины!$B$1:$H$65536,5,FALSE))</f>
        <v>Ярославская</v>
      </c>
      <c r="G69" s="18" t="str">
        <f>IF(B69=0," ",VLOOKUP($B69,[1]Женщины!$B$1:$H$65536,6,FALSE))</f>
        <v>Ярославль, СДЮСШОР-19</v>
      </c>
      <c r="H69" s="355"/>
      <c r="I69" s="358"/>
      <c r="J69" s="360"/>
      <c r="K69" s="18" t="str">
        <f>IF(B69=0," ",VLOOKUP($B69,[1]Женщины!$B$1:$H$65536,7,FALSE))</f>
        <v>Тюленев С.А.</v>
      </c>
    </row>
    <row r="70" spans="1:11" ht="15.75" thickBot="1" x14ac:dyDescent="0.3">
      <c r="A70" s="353"/>
      <c r="B70" s="30">
        <v>1</v>
      </c>
      <c r="C70" s="31" t="str">
        <f>IF(B70=0," ",VLOOKUP(B70,[1]Женщины!B$1:H$65536,2,FALSE))</f>
        <v>Поспелова Марина</v>
      </c>
      <c r="D70" s="162" t="str">
        <f>IF(B70=0," ",VLOOKUP($B70,[1]Женщины!$B$1:$H$65536,3,FALSE))</f>
        <v>23.07.1990</v>
      </c>
      <c r="E70" s="33" t="str">
        <f>IF(B70=0," ",IF(VLOOKUP($B70,[1]Женщины!$B$1:$H$65536,4,FALSE)=0," ",VLOOKUP($B70,[1]Женщины!$B$1:$H$65536,4,FALSE)))</f>
        <v>МСМК</v>
      </c>
      <c r="F70" s="31" t="str">
        <f>IF(B70=0," ",VLOOKUP($B70,[1]Женщины!$B$1:$H$65536,5,FALSE))</f>
        <v>Ярославская</v>
      </c>
      <c r="G70" s="31" t="str">
        <f>IF(B70=0," ",VLOOKUP($B70,[1]Женщины!$B$1:$H$65536,6,FALSE))</f>
        <v>Ярославль, СДЮСШОР-19</v>
      </c>
      <c r="H70" s="356"/>
      <c r="I70" s="359"/>
      <c r="J70" s="195"/>
      <c r="K70" s="31" t="str">
        <f>IF(B70=0," ",VLOOKUP($B70,[1]Женщины!$B$1:$H$65536,7,FALSE))</f>
        <v>Круговой К.Н.</v>
      </c>
    </row>
    <row r="71" spans="1:11" ht="15.75" thickTop="1" x14ac:dyDescent="0.25">
      <c r="A71" s="275"/>
      <c r="B71" s="59"/>
      <c r="C71" s="60"/>
      <c r="D71" s="202"/>
      <c r="E71" s="62"/>
      <c r="F71" s="203"/>
      <c r="G71" s="203"/>
      <c r="H71" s="277"/>
      <c r="I71" s="278"/>
      <c r="J71" s="194"/>
      <c r="K71" s="203"/>
    </row>
    <row r="85" spans="1:11" x14ac:dyDescent="0.25">
      <c r="A85" s="275"/>
      <c r="B85" s="59"/>
      <c r="C85" s="60"/>
      <c r="D85" s="90"/>
      <c r="E85" s="62"/>
      <c r="F85" s="60"/>
      <c r="G85" s="60"/>
      <c r="H85" s="277"/>
      <c r="I85" s="278"/>
      <c r="J85" s="194"/>
      <c r="K85" s="60"/>
    </row>
    <row r="86" spans="1:11" x14ac:dyDescent="0.25">
      <c r="A86" s="448"/>
      <c r="B86" s="448"/>
      <c r="C86" s="448"/>
      <c r="D86" s="448"/>
      <c r="E86" s="448"/>
      <c r="F86" s="448"/>
      <c r="G86" s="448"/>
      <c r="H86" s="448"/>
      <c r="I86" s="448"/>
      <c r="J86" s="448"/>
      <c r="K86" s="448"/>
    </row>
    <row r="87" spans="1:11" x14ac:dyDescent="0.25">
      <c r="D87" s="191"/>
    </row>
    <row r="88" spans="1:11" x14ac:dyDescent="0.25">
      <c r="D88" s="191"/>
    </row>
    <row r="89" spans="1:11" x14ac:dyDescent="0.25">
      <c r="A89" s="448"/>
      <c r="B89" s="448"/>
      <c r="C89" s="448"/>
      <c r="D89" s="448"/>
      <c r="E89" s="448"/>
      <c r="F89" s="448"/>
      <c r="G89" s="448"/>
      <c r="H89" s="448"/>
      <c r="I89" s="448"/>
      <c r="J89" s="448"/>
      <c r="K89" s="448"/>
    </row>
  </sheetData>
  <mergeCells count="88">
    <mergeCell ref="A89:K89"/>
    <mergeCell ref="A15:A18"/>
    <mergeCell ref="H15:H18"/>
    <mergeCell ref="I15:I18"/>
    <mergeCell ref="J16:J17"/>
    <mergeCell ref="A32:K32"/>
    <mergeCell ref="A10:K10"/>
    <mergeCell ref="A63:A66"/>
    <mergeCell ref="H63:H66"/>
    <mergeCell ref="I63:I66"/>
    <mergeCell ref="J64:J65"/>
    <mergeCell ref="A67:A70"/>
    <mergeCell ref="H67:H70"/>
    <mergeCell ref="I67:I70"/>
    <mergeCell ref="J68:J69"/>
    <mergeCell ref="A86:K86"/>
    <mergeCell ref="J51:J52"/>
    <mergeCell ref="K51:K52"/>
    <mergeCell ref="A53:A56"/>
    <mergeCell ref="H53:H56"/>
    <mergeCell ref="I53:I56"/>
    <mergeCell ref="J54:J55"/>
    <mergeCell ref="F58:G58"/>
    <mergeCell ref="A59:A62"/>
    <mergeCell ref="H59:H62"/>
    <mergeCell ref="I59:I62"/>
    <mergeCell ref="J60:J61"/>
    <mergeCell ref="A51:A52"/>
    <mergeCell ref="B51:B52"/>
    <mergeCell ref="C51:C52"/>
    <mergeCell ref="D51:D52"/>
    <mergeCell ref="E51:E52"/>
    <mergeCell ref="F51:F52"/>
    <mergeCell ref="G51:G52"/>
    <mergeCell ref="H51:H52"/>
    <mergeCell ref="I51:I52"/>
    <mergeCell ref="A50:C50"/>
    <mergeCell ref="F50:G50"/>
    <mergeCell ref="H33:H36"/>
    <mergeCell ref="I33:I36"/>
    <mergeCell ref="J34:J35"/>
    <mergeCell ref="A37:A40"/>
    <mergeCell ref="H37:H40"/>
    <mergeCell ref="I37:I40"/>
    <mergeCell ref="J38:J39"/>
    <mergeCell ref="A41:A44"/>
    <mergeCell ref="H41:H44"/>
    <mergeCell ref="I41:I44"/>
    <mergeCell ref="J42:J43"/>
    <mergeCell ref="D8:D9"/>
    <mergeCell ref="E8:E9"/>
    <mergeCell ref="F8:F9"/>
    <mergeCell ref="G8:G9"/>
    <mergeCell ref="H8:H9"/>
    <mergeCell ref="I8:I9"/>
    <mergeCell ref="J8:J9"/>
    <mergeCell ref="K8:K9"/>
    <mergeCell ref="A11:A14"/>
    <mergeCell ref="H11:H14"/>
    <mergeCell ref="I11:I14"/>
    <mergeCell ref="J12:J13"/>
    <mergeCell ref="A45:A48"/>
    <mergeCell ref="H45:H48"/>
    <mergeCell ref="I45:I48"/>
    <mergeCell ref="J46:J47"/>
    <mergeCell ref="A33:A36"/>
    <mergeCell ref="A23:A26"/>
    <mergeCell ref="H23:H26"/>
    <mergeCell ref="I23:I26"/>
    <mergeCell ref="J24:J25"/>
    <mergeCell ref="A1:K1"/>
    <mergeCell ref="A2:K2"/>
    <mergeCell ref="A3:K3"/>
    <mergeCell ref="A4:K4"/>
    <mergeCell ref="H5:K5"/>
    <mergeCell ref="F6:G6"/>
    <mergeCell ref="H6:I6"/>
    <mergeCell ref="A8:A9"/>
    <mergeCell ref="B8:B9"/>
    <mergeCell ref="C8:C9"/>
    <mergeCell ref="A27:A30"/>
    <mergeCell ref="H27:H30"/>
    <mergeCell ref="I27:I30"/>
    <mergeCell ref="J28:J29"/>
    <mergeCell ref="A19:A22"/>
    <mergeCell ref="H19:H22"/>
    <mergeCell ref="I19:I22"/>
    <mergeCell ref="J20:J2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topLeftCell="A22" workbookViewId="0">
      <selection activeCell="C23" sqref="C23"/>
    </sheetView>
  </sheetViews>
  <sheetFormatPr defaultRowHeight="15" x14ac:dyDescent="0.25"/>
  <cols>
    <col min="1" max="1" width="3.5703125" customWidth="1"/>
    <col min="2" max="2" width="6.28515625" customWidth="1"/>
    <col min="3" max="3" width="21.28515625" customWidth="1"/>
    <col min="4" max="4" width="9.5703125" customWidth="1"/>
    <col min="5" max="5" width="5.85546875" customWidth="1"/>
    <col min="6" max="6" width="13.85546875" customWidth="1"/>
    <col min="7" max="7" width="19.140625" customWidth="1"/>
    <col min="8" max="8" width="7.42578125" customWidth="1"/>
    <col min="9" max="9" width="5" customWidth="1"/>
    <col min="10" max="10" width="6.42578125" customWidth="1"/>
    <col min="11" max="11" width="5.7109375" customWidth="1"/>
    <col min="12" max="12" width="7.5703125" customWidth="1"/>
    <col min="13" max="13" width="4.140625" customWidth="1"/>
    <col min="14" max="14" width="8.140625" customWidth="1"/>
    <col min="15" max="15" width="4.42578125" customWidth="1"/>
    <col min="16" max="16" width="9.140625" customWidth="1"/>
    <col min="17" max="17" width="4.42578125" customWidth="1"/>
    <col min="18" max="18" width="6.85546875" customWidth="1"/>
    <col min="19" max="19" width="5.7109375" customWidth="1"/>
    <col min="20" max="20" width="4.5703125" customWidth="1"/>
    <col min="21" max="21" width="13.7109375" customWidth="1"/>
  </cols>
  <sheetData>
    <row r="1" spans="1:22" ht="20.25" x14ac:dyDescent="0.3">
      <c r="A1" s="292" t="s">
        <v>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65"/>
    </row>
    <row r="2" spans="1:22" ht="20.25" x14ac:dyDescent="0.3">
      <c r="A2" s="292" t="s">
        <v>90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65"/>
    </row>
    <row r="3" spans="1:22" ht="22.5" x14ac:dyDescent="0.3">
      <c r="A3" s="293" t="s">
        <v>0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</row>
    <row r="4" spans="1:22" ht="20.25" x14ac:dyDescent="0.3">
      <c r="A4" s="294" t="s">
        <v>1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</row>
    <row r="5" spans="1:22" ht="18" x14ac:dyDescent="0.25">
      <c r="A5" s="382"/>
      <c r="B5" s="382"/>
      <c r="C5" s="382"/>
      <c r="D5" s="2"/>
      <c r="E5" s="2"/>
      <c r="F5" s="383" t="s">
        <v>2</v>
      </c>
      <c r="G5" s="383"/>
      <c r="H5" s="383"/>
      <c r="I5" s="383"/>
      <c r="J5" s="383"/>
      <c r="K5" s="383"/>
      <c r="L5" s="383"/>
      <c r="M5" s="383"/>
      <c r="N5" s="383"/>
    </row>
    <row r="6" spans="1:22" x14ac:dyDescent="0.25">
      <c r="A6" s="382"/>
      <c r="B6" s="382"/>
      <c r="C6" s="382"/>
    </row>
    <row r="7" spans="1:22" ht="15.75" x14ac:dyDescent="0.25">
      <c r="A7" s="382"/>
      <c r="B7" s="382"/>
      <c r="C7" s="382"/>
      <c r="D7" s="210"/>
      <c r="E7" s="210"/>
      <c r="F7" s="210"/>
      <c r="G7" s="210"/>
      <c r="H7" s="305" t="s">
        <v>79</v>
      </c>
      <c r="I7" s="305"/>
      <c r="J7" s="305"/>
      <c r="K7" s="305"/>
      <c r="L7" s="305"/>
      <c r="M7" s="211"/>
      <c r="N7" s="212"/>
      <c r="O7" s="211"/>
      <c r="P7" s="212"/>
      <c r="Q7" s="211"/>
      <c r="R7" s="212"/>
      <c r="S7" s="4" t="s">
        <v>4</v>
      </c>
      <c r="T7" s="212"/>
      <c r="U7" s="212"/>
    </row>
    <row r="8" spans="1:22" x14ac:dyDescent="0.25">
      <c r="A8" s="7"/>
      <c r="B8" s="7"/>
      <c r="C8" s="7"/>
      <c r="D8" s="210"/>
      <c r="E8" s="210"/>
      <c r="F8" s="210"/>
      <c r="G8" s="210"/>
      <c r="H8" s="327" t="s">
        <v>107</v>
      </c>
      <c r="I8" s="327"/>
      <c r="J8" s="327"/>
      <c r="K8" s="327"/>
      <c r="L8" s="327"/>
      <c r="M8" s="211"/>
      <c r="N8" s="212"/>
      <c r="O8" s="211"/>
      <c r="P8" s="212"/>
      <c r="Q8" s="211"/>
      <c r="R8" s="212"/>
      <c r="S8" s="6" t="s">
        <v>103</v>
      </c>
      <c r="T8" s="212"/>
      <c r="U8" s="212"/>
    </row>
    <row r="9" spans="1:22" x14ac:dyDescent="0.25">
      <c r="A9" s="1" t="s">
        <v>80</v>
      </c>
      <c r="B9" s="213"/>
      <c r="C9" s="213"/>
      <c r="D9" s="213"/>
      <c r="E9" s="213"/>
      <c r="F9" s="213"/>
      <c r="G9" s="213"/>
      <c r="H9" s="213"/>
      <c r="I9" s="214"/>
      <c r="J9" s="215"/>
      <c r="K9" s="216"/>
      <c r="L9" s="216"/>
      <c r="M9" s="217"/>
      <c r="N9" s="218"/>
      <c r="O9" s="219"/>
      <c r="P9" s="218"/>
      <c r="Q9" s="219"/>
      <c r="R9" s="218"/>
      <c r="S9" s="218"/>
      <c r="T9" s="218"/>
      <c r="U9" s="218"/>
    </row>
    <row r="10" spans="1:22" ht="30" x14ac:dyDescent="0.25">
      <c r="A10" s="220" t="s">
        <v>7</v>
      </c>
      <c r="B10" s="221" t="s">
        <v>8</v>
      </c>
      <c r="C10" s="221" t="s">
        <v>9</v>
      </c>
      <c r="D10" s="279" t="s">
        <v>10</v>
      </c>
      <c r="E10" s="279" t="s">
        <v>11</v>
      </c>
      <c r="F10" s="279" t="s">
        <v>12</v>
      </c>
      <c r="G10" s="279" t="s">
        <v>13</v>
      </c>
      <c r="H10" s="222" t="s">
        <v>81</v>
      </c>
      <c r="I10" s="223" t="s">
        <v>63</v>
      </c>
      <c r="J10" s="222" t="s">
        <v>82</v>
      </c>
      <c r="K10" s="223" t="s">
        <v>63</v>
      </c>
      <c r="L10" s="222" t="s">
        <v>83</v>
      </c>
      <c r="M10" s="223" t="s">
        <v>63</v>
      </c>
      <c r="N10" s="222" t="s">
        <v>84</v>
      </c>
      <c r="O10" s="223" t="s">
        <v>63</v>
      </c>
      <c r="P10" s="222">
        <v>800</v>
      </c>
      <c r="Q10" s="223" t="s">
        <v>63</v>
      </c>
      <c r="R10" s="222" t="s">
        <v>85</v>
      </c>
      <c r="S10" s="220" t="s">
        <v>86</v>
      </c>
      <c r="T10" s="224" t="s">
        <v>76</v>
      </c>
      <c r="U10" s="224" t="s">
        <v>17</v>
      </c>
    </row>
    <row r="11" spans="1:22" ht="22.5" x14ac:dyDescent="0.25">
      <c r="A11" s="225">
        <v>1</v>
      </c>
      <c r="B11" s="17">
        <v>840</v>
      </c>
      <c r="C11" s="40" t="str">
        <f>IF(B11=0," ",VLOOKUP(B11,[1]Женщины!B$1:H$65536,2,FALSE))</f>
        <v>Незнакомова Дарья</v>
      </c>
      <c r="D11" s="139" t="str">
        <f>IF(B11=0," ",VLOOKUP($B11,[1]Женщины!$B$1:$H$65536,3,FALSE))</f>
        <v>10.08.1999</v>
      </c>
      <c r="E11" s="42" t="str">
        <f>IF(B11=0," ",IF(VLOOKUP($B11,[1]Женщины!$B$1:$H$65536,4,FALSE)=0," ",VLOOKUP($B11,[1]Женщины!$B$1:$H$65536,4,FALSE)))</f>
        <v>1р</v>
      </c>
      <c r="F11" s="40" t="str">
        <f>IF(B11=0," ",VLOOKUP($B11,[1]Женщины!$B$1:$H$65536,5,FALSE))</f>
        <v>Ярославская</v>
      </c>
      <c r="G11" s="43" t="str">
        <f>IF(B11=0," ",VLOOKUP($B11,[1]Женщины!$B$1:$H$65536,6,FALSE))</f>
        <v>Ярославль, ГОБУ ЯО СДЮСШОР</v>
      </c>
      <c r="H11" s="226">
        <v>1.2175925925925924E-4</v>
      </c>
      <c r="I11" s="227">
        <v>618</v>
      </c>
      <c r="J11" s="451">
        <v>159</v>
      </c>
      <c r="K11" s="227">
        <v>724</v>
      </c>
      <c r="L11" s="229">
        <v>4.7300000000000004</v>
      </c>
      <c r="M11" s="227">
        <v>487</v>
      </c>
      <c r="N11" s="229">
        <v>7.36</v>
      </c>
      <c r="O11" s="227">
        <v>358</v>
      </c>
      <c r="P11" s="230">
        <v>2.0026620370370372E-3</v>
      </c>
      <c r="Q11" s="227">
        <v>433</v>
      </c>
      <c r="R11" s="231">
        <f>SUM(I11,K11,M11,O11,Q11)</f>
        <v>2620</v>
      </c>
      <c r="S11" s="42" t="s">
        <v>36</v>
      </c>
      <c r="T11" s="42" t="s">
        <v>21</v>
      </c>
      <c r="U11" s="43" t="str">
        <f>IF(B11=0," ",VLOOKUP($B11,[1]Женщины!$B$1:$H$65536,7,FALSE))</f>
        <v>Бабашкин В.М., Белоусова М.Н.</v>
      </c>
    </row>
    <row r="12" spans="1:22" ht="22.5" x14ac:dyDescent="0.25">
      <c r="A12" s="232">
        <v>2</v>
      </c>
      <c r="B12" s="17">
        <v>80</v>
      </c>
      <c r="C12" s="40" t="str">
        <f>IF(B12=0," ",VLOOKUP(B12,[1]Женщины!B$1:H$65536,2,FALSE))</f>
        <v>Лебедева Алена</v>
      </c>
      <c r="D12" s="139" t="str">
        <f>IF(B12=0," ",VLOOKUP($B12,[1]Женщины!$B$1:$H$65536,3,FALSE))</f>
        <v>29.07.1998</v>
      </c>
      <c r="E12" s="42" t="str">
        <f>IF(B12=0," ",IF(VLOOKUP($B12,[1]Женщины!$B$1:$H$65536,4,FALSE)=0," ",VLOOKUP($B12,[1]Женщины!$B$1:$H$65536,4,FALSE)))</f>
        <v>2р</v>
      </c>
      <c r="F12" s="40" t="str">
        <f>IF(B12=0," ",VLOOKUP($B12,[1]Женщины!$B$1:$H$65536,5,FALSE))</f>
        <v>Ярославская</v>
      </c>
      <c r="G12" s="43" t="str">
        <f>IF(B12=0," ",VLOOKUP($B12,[1]Женщины!$B$1:$H$65536,6,FALSE))</f>
        <v>Рыбинск, СДЮСШОР-2</v>
      </c>
      <c r="H12" s="233">
        <v>1.2696759259259261E-4</v>
      </c>
      <c r="I12" s="234">
        <v>541</v>
      </c>
      <c r="J12" s="237">
        <v>141</v>
      </c>
      <c r="K12" s="234">
        <v>523</v>
      </c>
      <c r="L12" s="235">
        <v>4.7</v>
      </c>
      <c r="M12" s="234">
        <v>479</v>
      </c>
      <c r="N12" s="235">
        <v>7.93</v>
      </c>
      <c r="O12" s="234">
        <v>395</v>
      </c>
      <c r="P12" s="236">
        <v>2.2865740740740741E-3</v>
      </c>
      <c r="Q12" s="234">
        <v>219</v>
      </c>
      <c r="R12" s="231">
        <f>SUM(I12,K12,M12,O12,Q12)</f>
        <v>2157</v>
      </c>
      <c r="S12" s="42" t="s">
        <v>37</v>
      </c>
      <c r="T12" s="42" t="s">
        <v>20</v>
      </c>
      <c r="U12" s="43" t="str">
        <f>IF(B12=0," ",VLOOKUP($B12,[1]Женщины!$B$1:$H$65536,7,FALSE))</f>
        <v>Мицик Ю.И., Палкина Н.И.</v>
      </c>
    </row>
    <row r="13" spans="1:22" x14ac:dyDescent="0.25">
      <c r="A13" s="266">
        <v>3</v>
      </c>
      <c r="B13" s="17">
        <v>91</v>
      </c>
      <c r="C13" s="40" t="str">
        <f>IF(B13=0," ",VLOOKUP(B13,[1]Женщины!B$1:H$65536,2,FALSE))</f>
        <v>Апанасова Снежана</v>
      </c>
      <c r="D13" s="139" t="str">
        <f>IF(B13=0," ",VLOOKUP($B13,[1]Женщины!$B$1:$H$65536,3,FALSE))</f>
        <v>17.11.1999</v>
      </c>
      <c r="E13" s="42" t="str">
        <f>IF(B13=0," ",IF(VLOOKUP($B13,[1]Женщины!$B$1:$H$65536,4,FALSE)=0," ",VLOOKUP($B13,[1]Женщины!$B$1:$H$65536,4,FALSE)))</f>
        <v>3р</v>
      </c>
      <c r="F13" s="40" t="str">
        <f>IF(B13=0," ",VLOOKUP($B13,[1]Женщины!$B$1:$H$65536,5,FALSE))</f>
        <v>Ярославская</v>
      </c>
      <c r="G13" s="43" t="str">
        <f>IF(B13=0," ",VLOOKUP($B13,[1]Женщины!$B$1:$H$65536,6,FALSE))</f>
        <v>Рыбинск, СДЮСШОР-2</v>
      </c>
      <c r="H13" s="233">
        <v>1.326388888888889E-4</v>
      </c>
      <c r="I13" s="234">
        <v>463</v>
      </c>
      <c r="J13" s="237">
        <v>141</v>
      </c>
      <c r="K13" s="234">
        <v>523</v>
      </c>
      <c r="L13" s="235">
        <v>4.09</v>
      </c>
      <c r="M13" s="234">
        <v>329</v>
      </c>
      <c r="N13" s="235">
        <v>7.29</v>
      </c>
      <c r="O13" s="234">
        <v>354</v>
      </c>
      <c r="P13" s="236">
        <v>2.2278935185185184E-3</v>
      </c>
      <c r="Q13" s="234">
        <v>258</v>
      </c>
      <c r="R13" s="231">
        <f>SUM(I13,K13,M13,O13,Q13)</f>
        <v>1927</v>
      </c>
      <c r="S13" s="42" t="s">
        <v>87</v>
      </c>
      <c r="T13" s="42" t="s">
        <v>20</v>
      </c>
      <c r="U13" s="43" t="str">
        <f>IF(B13=0," ",VLOOKUP($B13,[1]Женщины!$B$1:$H$65536,7,FALSE))</f>
        <v>Огвоздина Т.В.</v>
      </c>
    </row>
    <row r="14" spans="1:22" ht="15.75" thickBot="1" x14ac:dyDescent="0.3">
      <c r="A14" s="238"/>
      <c r="B14" s="131"/>
      <c r="C14" s="31" t="s">
        <v>88</v>
      </c>
      <c r="D14" s="32" t="s">
        <v>88</v>
      </c>
      <c r="E14" s="33" t="s">
        <v>88</v>
      </c>
      <c r="F14" s="31" t="s">
        <v>88</v>
      </c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35" t="s">
        <v>88</v>
      </c>
      <c r="T14" s="33"/>
      <c r="U14" s="89" t="s">
        <v>88</v>
      </c>
    </row>
    <row r="15" spans="1:22" ht="15.75" thickTop="1" x14ac:dyDescent="0.25">
      <c r="A15" s="194"/>
      <c r="B15" s="281"/>
      <c r="C15" s="60"/>
      <c r="D15" s="61"/>
      <c r="E15" s="62"/>
      <c r="F15" s="6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63"/>
      <c r="T15" s="62"/>
      <c r="U15" s="203"/>
    </row>
    <row r="16" spans="1:22" ht="15.75" x14ac:dyDescent="0.25">
      <c r="A16" s="382"/>
      <c r="B16" s="382"/>
      <c r="C16" s="382"/>
      <c r="D16" s="210"/>
      <c r="E16" s="210"/>
      <c r="F16" s="210"/>
      <c r="G16" s="210"/>
      <c r="H16" s="305" t="s">
        <v>79</v>
      </c>
      <c r="I16" s="305"/>
      <c r="J16" s="305"/>
      <c r="K16" s="305"/>
      <c r="L16" s="305"/>
      <c r="M16" s="211"/>
      <c r="N16" s="212"/>
      <c r="O16" s="211"/>
      <c r="P16" s="212"/>
      <c r="Q16" s="211"/>
      <c r="R16" s="212"/>
      <c r="S16" s="4"/>
      <c r="T16" s="212"/>
      <c r="U16" s="212"/>
    </row>
    <row r="17" spans="1:21" x14ac:dyDescent="0.25">
      <c r="A17" s="7"/>
      <c r="B17" s="7"/>
      <c r="C17" s="7"/>
      <c r="D17" s="210"/>
      <c r="E17" s="210"/>
      <c r="F17" s="210"/>
      <c r="G17" s="210"/>
      <c r="H17" s="327" t="s">
        <v>110</v>
      </c>
      <c r="I17" s="327"/>
      <c r="J17" s="327"/>
      <c r="K17" s="327"/>
      <c r="L17" s="327"/>
      <c r="M17" s="211"/>
      <c r="N17" s="212"/>
      <c r="O17" s="211"/>
      <c r="P17" s="212"/>
      <c r="Q17" s="211"/>
      <c r="R17" s="212"/>
      <c r="S17" s="6"/>
      <c r="T17" s="212"/>
      <c r="U17" s="212"/>
    </row>
    <row r="18" spans="1:21" x14ac:dyDescent="0.25">
      <c r="A18" s="1"/>
      <c r="B18" s="213"/>
      <c r="C18" s="213"/>
      <c r="D18" s="213"/>
      <c r="E18" s="213"/>
      <c r="F18" s="213"/>
      <c r="G18" s="213"/>
      <c r="H18" s="213"/>
      <c r="I18" s="214"/>
      <c r="J18" s="215"/>
      <c r="K18" s="216"/>
      <c r="L18" s="216"/>
      <c r="M18" s="217"/>
      <c r="N18" s="218"/>
      <c r="O18" s="219"/>
      <c r="P18" s="218"/>
      <c r="Q18" s="219"/>
      <c r="R18" s="218"/>
      <c r="S18" s="218"/>
      <c r="T18" s="218"/>
      <c r="U18" s="218"/>
    </row>
    <row r="19" spans="1:21" ht="30" x14ac:dyDescent="0.25">
      <c r="A19" s="220" t="s">
        <v>7</v>
      </c>
      <c r="B19" s="221" t="s">
        <v>8</v>
      </c>
      <c r="C19" s="221" t="s">
        <v>9</v>
      </c>
      <c r="D19" s="279" t="s">
        <v>10</v>
      </c>
      <c r="E19" s="279" t="s">
        <v>11</v>
      </c>
      <c r="F19" s="279" t="s">
        <v>12</v>
      </c>
      <c r="G19" s="279" t="s">
        <v>13</v>
      </c>
      <c r="H19" s="222" t="s">
        <v>81</v>
      </c>
      <c r="I19" s="223" t="s">
        <v>63</v>
      </c>
      <c r="J19" s="222" t="s">
        <v>82</v>
      </c>
      <c r="K19" s="223" t="s">
        <v>63</v>
      </c>
      <c r="L19" s="222" t="s">
        <v>83</v>
      </c>
      <c r="M19" s="223" t="s">
        <v>63</v>
      </c>
      <c r="N19" s="222" t="s">
        <v>84</v>
      </c>
      <c r="O19" s="223" t="s">
        <v>63</v>
      </c>
      <c r="P19" s="222">
        <v>800</v>
      </c>
      <c r="Q19" s="223" t="s">
        <v>63</v>
      </c>
      <c r="R19" s="222" t="s">
        <v>85</v>
      </c>
      <c r="S19" s="220" t="s">
        <v>86</v>
      </c>
      <c r="T19" s="224" t="s">
        <v>76</v>
      </c>
      <c r="U19" s="224" t="s">
        <v>17</v>
      </c>
    </row>
    <row r="20" spans="1:21" x14ac:dyDescent="0.25">
      <c r="A20" s="225">
        <v>1</v>
      </c>
      <c r="B20" s="17">
        <v>280</v>
      </c>
      <c r="C20" s="40" t="str">
        <f>IF(B20=0," ",VLOOKUP(B20,[1]Женщины!B$1:H$65536,2,FALSE))</f>
        <v>Иванова Юлия</v>
      </c>
      <c r="D20" s="139" t="str">
        <f>IF(B20=0," ",VLOOKUP($B20,[1]Женщины!$B$1:$H$65536,3,FALSE))</f>
        <v>02.07.1997</v>
      </c>
      <c r="E20" s="42" t="str">
        <f>IF(B20=0," ",IF(VLOOKUP($B20,[1]Женщины!$B$1:$H$65536,4,FALSE)=0," ",VLOOKUP($B20,[1]Женщины!$B$1:$H$65536,4,FALSE)))</f>
        <v>1р</v>
      </c>
      <c r="F20" s="40" t="str">
        <f>IF(B20=0," ",VLOOKUP($B20,[1]Женщины!$B$1:$H$65536,5,FALSE))</f>
        <v>Ленинградская</v>
      </c>
      <c r="G20" s="140" t="str">
        <f>IF(B20=0," ",VLOOKUP($B20,[1]Женщины!$B$1:$H$65536,6,FALSE))</f>
        <v>Тосно, ДЮСШ-1</v>
      </c>
      <c r="H20" s="226">
        <v>1.0486111111111111E-4</v>
      </c>
      <c r="I20" s="227">
        <v>720</v>
      </c>
      <c r="J20" s="228">
        <v>147</v>
      </c>
      <c r="K20" s="227">
        <v>588</v>
      </c>
      <c r="L20" s="229">
        <v>4.68</v>
      </c>
      <c r="M20" s="227">
        <v>474</v>
      </c>
      <c r="N20" s="229">
        <v>8.7899999999999991</v>
      </c>
      <c r="O20" s="227">
        <v>451</v>
      </c>
      <c r="P20" s="230">
        <v>1.9015046296296295E-3</v>
      </c>
      <c r="Q20" s="227">
        <v>525</v>
      </c>
      <c r="R20" s="231">
        <f>SUM(I20,K20,M20,O20,Q20)</f>
        <v>2758</v>
      </c>
      <c r="S20" s="42" t="s">
        <v>36</v>
      </c>
      <c r="T20" s="42" t="s">
        <v>20</v>
      </c>
      <c r="U20" s="40" t="str">
        <f>IF(B20=0," ",VLOOKUP($B20,[1]Женщины!$B$1:$H$65536,7,FALSE))</f>
        <v>Иванов О.П.</v>
      </c>
    </row>
    <row r="21" spans="1:21" ht="15.75" thickBot="1" x14ac:dyDescent="0.3">
      <c r="A21" s="238"/>
      <c r="B21" s="131"/>
      <c r="C21" s="31" t="s">
        <v>88</v>
      </c>
      <c r="D21" s="32" t="s">
        <v>88</v>
      </c>
      <c r="E21" s="33" t="s">
        <v>88</v>
      </c>
      <c r="F21" s="31" t="s">
        <v>88</v>
      </c>
      <c r="G21" s="31"/>
      <c r="H21" s="239"/>
      <c r="I21" s="239"/>
      <c r="J21" s="239"/>
      <c r="K21" s="239"/>
      <c r="L21" s="239"/>
      <c r="M21" s="239"/>
      <c r="N21" s="239"/>
      <c r="O21" s="239"/>
      <c r="P21" s="239"/>
      <c r="Q21" s="239"/>
      <c r="R21" s="239"/>
      <c r="S21" s="35" t="s">
        <v>88</v>
      </c>
      <c r="T21" s="33"/>
      <c r="U21" s="89" t="s">
        <v>88</v>
      </c>
    </row>
    <row r="22" spans="1:21" ht="15.75" thickTop="1" x14ac:dyDescent="0.25">
      <c r="A22" s="194"/>
      <c r="B22" s="281"/>
      <c r="C22" s="60"/>
      <c r="D22" s="61"/>
      <c r="E22" s="62"/>
      <c r="F22" s="60"/>
      <c r="G22" s="6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63"/>
      <c r="T22" s="62"/>
      <c r="U22" s="203"/>
    </row>
    <row r="23" spans="1:21" x14ac:dyDescent="0.25">
      <c r="A23" s="194"/>
      <c r="B23" s="281"/>
      <c r="C23" s="60"/>
      <c r="D23" s="61"/>
      <c r="E23" s="62"/>
      <c r="F23" s="60"/>
      <c r="G23" s="6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63"/>
      <c r="T23" s="62"/>
      <c r="U23" s="203"/>
    </row>
    <row r="24" spans="1:21" x14ac:dyDescent="0.25">
      <c r="A24" s="194"/>
      <c r="B24" s="281"/>
      <c r="C24" s="60"/>
      <c r="D24" s="61"/>
      <c r="E24" s="62"/>
      <c r="F24" s="60"/>
      <c r="G24" s="60"/>
      <c r="H24" s="240"/>
      <c r="I24" s="240"/>
      <c r="J24" s="240"/>
      <c r="K24" s="240"/>
      <c r="L24" s="240"/>
      <c r="M24" s="240"/>
      <c r="N24" s="240"/>
      <c r="O24" s="240"/>
      <c r="P24" s="240"/>
      <c r="Q24" s="240"/>
      <c r="R24" s="240"/>
      <c r="S24" s="63"/>
      <c r="T24" s="62"/>
      <c r="U24" s="203"/>
    </row>
    <row r="25" spans="1:21" x14ac:dyDescent="0.25">
      <c r="A25" s="194"/>
      <c r="B25" s="281"/>
      <c r="C25" s="60"/>
      <c r="D25" s="61"/>
      <c r="E25" s="62"/>
      <c r="F25" s="60"/>
      <c r="G25" s="60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63"/>
      <c r="T25" s="62"/>
      <c r="U25" s="203"/>
    </row>
    <row r="26" spans="1:21" x14ac:dyDescent="0.25">
      <c r="A26" s="194"/>
      <c r="B26" s="281"/>
      <c r="C26" s="60"/>
      <c r="D26" s="61"/>
      <c r="E26" s="62"/>
      <c r="F26" s="60"/>
      <c r="G26" s="60"/>
      <c r="H26" s="240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63"/>
      <c r="T26" s="62"/>
      <c r="U26" s="203"/>
    </row>
    <row r="27" spans="1:21" x14ac:dyDescent="0.25">
      <c r="A27" s="194"/>
      <c r="B27" s="281"/>
      <c r="C27" s="60"/>
      <c r="D27" s="61"/>
      <c r="E27" s="62"/>
      <c r="F27" s="60"/>
      <c r="G27" s="60"/>
      <c r="H27" s="240"/>
      <c r="I27" s="240"/>
      <c r="J27" s="240"/>
      <c r="K27" s="240"/>
      <c r="L27" s="240"/>
      <c r="M27" s="240"/>
      <c r="N27" s="240"/>
      <c r="O27" s="240"/>
      <c r="P27" s="240"/>
      <c r="Q27" s="240"/>
      <c r="R27" s="240"/>
      <c r="S27" s="63"/>
      <c r="T27" s="62"/>
      <c r="U27" s="203"/>
    </row>
    <row r="28" spans="1:21" x14ac:dyDescent="0.25">
      <c r="A28" s="194"/>
      <c r="B28" s="281"/>
      <c r="C28" s="60"/>
      <c r="D28" s="61"/>
      <c r="E28" s="62"/>
      <c r="F28" s="60"/>
      <c r="G28" s="6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63"/>
      <c r="T28" s="62"/>
      <c r="U28" s="203"/>
    </row>
    <row r="29" spans="1:21" ht="15.75" x14ac:dyDescent="0.25">
      <c r="A29" s="194"/>
      <c r="B29" s="281"/>
      <c r="C29" s="143" t="s">
        <v>169</v>
      </c>
      <c r="D29" s="144"/>
      <c r="E29" s="142"/>
      <c r="F29" s="143"/>
      <c r="G29" s="143" t="s">
        <v>170</v>
      </c>
      <c r="H29" s="452"/>
      <c r="I29" s="453"/>
      <c r="J29" s="454"/>
      <c r="K29" s="453"/>
      <c r="L29" s="455"/>
      <c r="M29" s="453"/>
      <c r="N29" s="454"/>
      <c r="O29" s="453"/>
      <c r="P29" s="456"/>
      <c r="Q29" s="453"/>
      <c r="R29" s="240"/>
      <c r="S29" s="63"/>
      <c r="T29" s="62"/>
      <c r="U29" s="203"/>
    </row>
    <row r="30" spans="1:21" ht="15.75" x14ac:dyDescent="0.25">
      <c r="A30" s="194"/>
      <c r="B30" s="281"/>
      <c r="C30" s="143"/>
      <c r="D30" s="144"/>
      <c r="E30" s="142"/>
      <c r="F30" s="143"/>
      <c r="G30" s="143"/>
      <c r="H30" s="452"/>
      <c r="I30" s="453"/>
      <c r="J30" s="454"/>
      <c r="K30" s="453"/>
      <c r="L30" s="455"/>
      <c r="M30" s="453"/>
      <c r="N30" s="454"/>
      <c r="O30" s="453"/>
      <c r="P30" s="456"/>
      <c r="Q30" s="453"/>
      <c r="R30" s="240"/>
      <c r="S30" s="63"/>
      <c r="T30" s="62"/>
      <c r="U30" s="203"/>
    </row>
    <row r="31" spans="1:21" ht="15.75" x14ac:dyDescent="0.25">
      <c r="A31" s="194"/>
      <c r="B31" s="281"/>
      <c r="C31" s="143"/>
      <c r="D31" s="144"/>
      <c r="E31" s="142"/>
      <c r="F31" s="143"/>
      <c r="G31" s="143"/>
      <c r="H31" s="452"/>
      <c r="I31" s="453"/>
      <c r="J31" s="454"/>
      <c r="K31" s="453"/>
      <c r="L31" s="455"/>
      <c r="M31" s="453"/>
      <c r="N31" s="454"/>
      <c r="O31" s="453"/>
      <c r="P31" s="456"/>
      <c r="Q31" s="453"/>
      <c r="R31" s="240"/>
      <c r="S31" s="63"/>
      <c r="T31" s="62"/>
      <c r="U31" s="203"/>
    </row>
    <row r="32" spans="1:21" ht="15.75" x14ac:dyDescent="0.25">
      <c r="A32" s="194"/>
      <c r="B32" s="281"/>
      <c r="C32" s="143"/>
      <c r="D32" s="144"/>
      <c r="E32" s="142"/>
      <c r="F32" s="143"/>
      <c r="G32" s="143"/>
      <c r="H32" s="452"/>
      <c r="I32" s="453"/>
      <c r="J32" s="454"/>
      <c r="K32" s="453"/>
      <c r="L32" s="455"/>
      <c r="M32" s="453"/>
      <c r="N32" s="454"/>
      <c r="O32" s="453"/>
      <c r="P32" s="456"/>
      <c r="Q32" s="453"/>
      <c r="R32" s="240"/>
      <c r="S32" s="63"/>
      <c r="T32" s="62"/>
      <c r="U32" s="203"/>
    </row>
    <row r="33" spans="1:21" ht="15.75" x14ac:dyDescent="0.25">
      <c r="A33" s="194"/>
      <c r="B33" s="281"/>
      <c r="C33" s="143" t="s">
        <v>171</v>
      </c>
      <c r="D33" s="144"/>
      <c r="E33" s="142"/>
      <c r="F33" s="143"/>
      <c r="G33" s="143" t="s">
        <v>172</v>
      </c>
      <c r="H33" s="452"/>
      <c r="I33" s="453"/>
      <c r="J33" s="454"/>
      <c r="K33" s="453"/>
      <c r="L33" s="455"/>
      <c r="M33" s="453"/>
      <c r="N33" s="454"/>
      <c r="O33" s="453"/>
      <c r="P33" s="456"/>
      <c r="Q33" s="453"/>
      <c r="R33" s="240"/>
      <c r="S33" s="63"/>
      <c r="T33" s="62"/>
      <c r="U33" s="203"/>
    </row>
    <row r="34" spans="1:21" ht="15.75" x14ac:dyDescent="0.25">
      <c r="A34" s="194"/>
      <c r="B34" s="281"/>
      <c r="C34" s="143"/>
      <c r="D34" s="144"/>
      <c r="E34" s="142"/>
      <c r="F34" s="143"/>
      <c r="G34" s="143"/>
      <c r="H34" s="452"/>
      <c r="I34" s="453"/>
      <c r="J34" s="454"/>
      <c r="K34" s="453"/>
      <c r="L34" s="455"/>
      <c r="M34" s="453"/>
      <c r="N34" s="454"/>
      <c r="O34" s="453"/>
      <c r="P34" s="456"/>
      <c r="Q34" s="453"/>
      <c r="R34" s="240"/>
      <c r="S34" s="63"/>
      <c r="T34" s="62"/>
      <c r="U34" s="203"/>
    </row>
    <row r="35" spans="1:21" ht="15.75" x14ac:dyDescent="0.25">
      <c r="A35" s="194"/>
      <c r="B35" s="281"/>
      <c r="C35" s="143"/>
      <c r="D35" s="144"/>
      <c r="E35" s="142"/>
      <c r="F35" s="143"/>
      <c r="G35" s="143"/>
      <c r="H35" s="452"/>
      <c r="I35" s="453"/>
      <c r="J35" s="454"/>
      <c r="K35" s="453"/>
      <c r="L35" s="455"/>
      <c r="M35" s="453"/>
      <c r="N35" s="454"/>
      <c r="O35" s="453"/>
      <c r="P35" s="456"/>
      <c r="Q35" s="453"/>
      <c r="R35" s="240"/>
      <c r="S35" s="63"/>
      <c r="T35" s="62"/>
      <c r="U35" s="203"/>
    </row>
    <row r="36" spans="1:21" x14ac:dyDescent="0.25">
      <c r="A36" s="194"/>
      <c r="B36" s="281"/>
      <c r="C36" s="60"/>
      <c r="D36" s="61"/>
      <c r="E36" s="62"/>
      <c r="F36" s="60"/>
      <c r="G36" s="60"/>
      <c r="H36" s="457"/>
      <c r="I36" s="453"/>
      <c r="J36" s="454"/>
      <c r="K36" s="453"/>
      <c r="L36" s="455"/>
      <c r="M36" s="453"/>
      <c r="N36" s="454"/>
      <c r="O36" s="453"/>
      <c r="P36" s="456"/>
      <c r="Q36" s="453"/>
      <c r="R36" s="240"/>
      <c r="S36" s="63"/>
      <c r="T36" s="62"/>
      <c r="U36" s="203"/>
    </row>
    <row r="37" spans="1:21" x14ac:dyDescent="0.25">
      <c r="A37" s="194"/>
      <c r="B37" s="281"/>
      <c r="C37" s="60"/>
      <c r="D37" s="61"/>
      <c r="E37" s="62"/>
      <c r="F37" s="60"/>
      <c r="G37" s="60"/>
      <c r="H37" s="457"/>
      <c r="I37" s="453"/>
      <c r="J37" s="454"/>
      <c r="K37" s="453"/>
      <c r="L37" s="455"/>
      <c r="M37" s="453"/>
      <c r="N37" s="454"/>
      <c r="O37" s="453"/>
      <c r="P37" s="456"/>
      <c r="Q37" s="453"/>
      <c r="R37" s="240"/>
      <c r="S37" s="63"/>
      <c r="T37" s="62"/>
      <c r="U37" s="203"/>
    </row>
    <row r="38" spans="1:21" x14ac:dyDescent="0.25">
      <c r="A38" s="194"/>
      <c r="B38" s="281"/>
      <c r="C38" s="60"/>
      <c r="D38" s="61"/>
      <c r="E38" s="62"/>
      <c r="F38" s="60"/>
      <c r="G38" s="60"/>
      <c r="H38" s="457"/>
      <c r="I38" s="453"/>
      <c r="J38" s="454"/>
      <c r="K38" s="453"/>
      <c r="L38" s="455"/>
      <c r="M38" s="453"/>
      <c r="N38" s="454"/>
      <c r="O38" s="453"/>
      <c r="P38" s="456"/>
      <c r="Q38" s="453"/>
      <c r="R38" s="240"/>
      <c r="S38" s="63"/>
      <c r="T38" s="62"/>
      <c r="U38" s="203"/>
    </row>
    <row r="39" spans="1:21" x14ac:dyDescent="0.25">
      <c r="A39" s="194"/>
      <c r="B39" s="281"/>
      <c r="C39" s="60"/>
      <c r="D39" s="61"/>
      <c r="E39" s="62"/>
      <c r="F39" s="60"/>
      <c r="G39" s="60"/>
      <c r="H39" s="457"/>
      <c r="I39" s="453"/>
      <c r="J39" s="454"/>
      <c r="K39" s="453"/>
      <c r="L39" s="455"/>
      <c r="M39" s="453"/>
      <c r="N39" s="454"/>
      <c r="O39" s="453"/>
      <c r="P39" s="456"/>
      <c r="Q39" s="453"/>
      <c r="R39" s="240"/>
      <c r="S39" s="63"/>
      <c r="T39" s="62"/>
      <c r="U39" s="203"/>
    </row>
    <row r="40" spans="1:21" x14ac:dyDescent="0.25">
      <c r="A40" s="194"/>
      <c r="B40" s="281"/>
      <c r="C40" s="60"/>
      <c r="D40" s="61"/>
      <c r="E40" s="62"/>
      <c r="F40" s="60"/>
      <c r="G40" s="60"/>
      <c r="H40" s="457"/>
      <c r="I40" s="453"/>
      <c r="J40" s="454"/>
      <c r="K40" s="453"/>
      <c r="L40" s="455"/>
      <c r="M40" s="453"/>
      <c r="N40" s="454"/>
      <c r="O40" s="453"/>
      <c r="P40" s="456"/>
      <c r="Q40" s="453"/>
      <c r="R40" s="240"/>
      <c r="S40" s="63"/>
      <c r="T40" s="62"/>
      <c r="U40" s="203"/>
    </row>
    <row r="41" spans="1:21" x14ac:dyDescent="0.25">
      <c r="A41" s="194"/>
      <c r="B41" s="281"/>
      <c r="C41" s="60"/>
      <c r="D41" s="61"/>
      <c r="E41" s="62"/>
      <c r="F41" s="60"/>
      <c r="G41" s="60"/>
      <c r="H41" s="457"/>
      <c r="I41" s="453"/>
      <c r="J41" s="454"/>
      <c r="K41" s="453"/>
      <c r="L41" s="455"/>
      <c r="M41" s="453"/>
      <c r="N41" s="454"/>
      <c r="O41" s="453"/>
      <c r="P41" s="456"/>
      <c r="Q41" s="453"/>
      <c r="R41" s="240"/>
      <c r="S41" s="63"/>
      <c r="T41" s="62"/>
      <c r="U41" s="203"/>
    </row>
    <row r="42" spans="1:21" x14ac:dyDescent="0.25">
      <c r="A42" s="194"/>
      <c r="B42" s="281"/>
      <c r="C42" s="60"/>
      <c r="D42" s="61"/>
      <c r="E42" s="62"/>
      <c r="F42" s="60"/>
      <c r="G42" s="60"/>
      <c r="H42" s="457"/>
      <c r="I42" s="453"/>
      <c r="J42" s="454"/>
      <c r="K42" s="453"/>
      <c r="L42" s="455"/>
      <c r="M42" s="453"/>
      <c r="N42" s="454"/>
      <c r="O42" s="453"/>
      <c r="P42" s="456"/>
      <c r="Q42" s="453"/>
      <c r="R42" s="240"/>
      <c r="S42" s="63"/>
      <c r="T42" s="62"/>
      <c r="U42" s="203"/>
    </row>
    <row r="43" spans="1:21" x14ac:dyDescent="0.25">
      <c r="A43" s="194"/>
      <c r="B43" s="281"/>
      <c r="C43" s="60"/>
      <c r="D43" s="61"/>
      <c r="E43" s="62"/>
      <c r="F43" s="60"/>
      <c r="G43" s="60"/>
      <c r="H43" s="457"/>
      <c r="I43" s="453"/>
      <c r="J43" s="454"/>
      <c r="K43" s="453"/>
      <c r="L43" s="455"/>
      <c r="M43" s="453"/>
      <c r="N43" s="454"/>
      <c r="O43" s="453"/>
      <c r="P43" s="456"/>
      <c r="Q43" s="453"/>
      <c r="R43" s="240"/>
      <c r="S43" s="63"/>
      <c r="T43" s="62"/>
      <c r="U43" s="203"/>
    </row>
    <row r="44" spans="1:21" x14ac:dyDescent="0.25">
      <c r="A44" s="194"/>
      <c r="B44" s="281"/>
      <c r="C44" s="60"/>
      <c r="D44" s="61"/>
      <c r="E44" s="62"/>
      <c r="F44" s="60"/>
      <c r="G44" s="60"/>
      <c r="H44" s="457"/>
      <c r="I44" s="453"/>
      <c r="J44" s="454"/>
      <c r="K44" s="453"/>
      <c r="L44" s="455"/>
      <c r="M44" s="453"/>
      <c r="N44" s="454"/>
      <c r="O44" s="453"/>
      <c r="P44" s="456"/>
      <c r="Q44" s="453"/>
      <c r="R44" s="240"/>
      <c r="S44" s="63"/>
      <c r="T44" s="62"/>
      <c r="U44" s="203"/>
    </row>
    <row r="45" spans="1:21" x14ac:dyDescent="0.25">
      <c r="A45" s="194"/>
      <c r="B45" s="281"/>
      <c r="C45" s="60"/>
      <c r="D45" s="61"/>
      <c r="E45" s="62"/>
      <c r="F45" s="60"/>
      <c r="G45" s="60"/>
      <c r="H45" s="457"/>
      <c r="I45" s="453"/>
      <c r="J45" s="454"/>
      <c r="K45" s="453"/>
      <c r="L45" s="455"/>
      <c r="M45" s="453"/>
      <c r="N45" s="454"/>
      <c r="O45" s="453"/>
      <c r="P45" s="456"/>
      <c r="Q45" s="453"/>
      <c r="R45" s="240"/>
      <c r="S45" s="63"/>
      <c r="T45" s="62"/>
      <c r="U45" s="203"/>
    </row>
    <row r="46" spans="1:21" x14ac:dyDescent="0.25">
      <c r="A46" s="194"/>
      <c r="B46" s="281"/>
      <c r="C46" s="60"/>
      <c r="D46" s="61"/>
      <c r="E46" s="62"/>
      <c r="F46" s="60"/>
      <c r="G46" s="60"/>
      <c r="H46" s="457"/>
      <c r="I46" s="453"/>
      <c r="J46" s="454"/>
      <c r="K46" s="453"/>
      <c r="L46" s="455"/>
      <c r="M46" s="453"/>
      <c r="N46" s="454"/>
      <c r="O46" s="453"/>
      <c r="P46" s="456"/>
      <c r="Q46" s="453"/>
      <c r="R46" s="240"/>
      <c r="S46" s="63"/>
      <c r="T46" s="62"/>
      <c r="U46" s="203"/>
    </row>
    <row r="47" spans="1:21" x14ac:dyDescent="0.25">
      <c r="A47" s="194"/>
      <c r="B47" s="281"/>
      <c r="C47" s="60"/>
      <c r="D47" s="61"/>
      <c r="E47" s="62"/>
      <c r="F47" s="60"/>
      <c r="G47" s="60"/>
      <c r="H47" s="457"/>
      <c r="I47" s="453"/>
      <c r="J47" s="454"/>
      <c r="K47" s="453"/>
      <c r="L47" s="455"/>
      <c r="M47" s="453"/>
      <c r="N47" s="454"/>
      <c r="O47" s="453"/>
      <c r="P47" s="456"/>
      <c r="Q47" s="453"/>
      <c r="R47" s="240"/>
      <c r="S47" s="63"/>
      <c r="T47" s="62"/>
      <c r="U47" s="203"/>
    </row>
    <row r="48" spans="1:21" x14ac:dyDescent="0.25">
      <c r="A48" s="194"/>
      <c r="B48" s="281"/>
      <c r="C48" s="60"/>
      <c r="D48" s="61"/>
      <c r="E48" s="62"/>
      <c r="F48" s="60"/>
      <c r="G48" s="60"/>
      <c r="H48" s="457"/>
      <c r="I48" s="453"/>
      <c r="J48" s="454"/>
      <c r="K48" s="453"/>
      <c r="L48" s="455"/>
      <c r="M48" s="453"/>
      <c r="N48" s="454"/>
      <c r="O48" s="453"/>
      <c r="P48" s="456"/>
      <c r="Q48" s="453"/>
      <c r="R48" s="240"/>
      <c r="S48" s="63"/>
      <c r="T48" s="62"/>
      <c r="U48" s="203"/>
    </row>
  </sheetData>
  <mergeCells count="13">
    <mergeCell ref="H17:L17"/>
    <mergeCell ref="A16:C16"/>
    <mergeCell ref="H16:L16"/>
    <mergeCell ref="A7:C7"/>
    <mergeCell ref="H8:L8"/>
    <mergeCell ref="A1:U1"/>
    <mergeCell ref="A2:U2"/>
    <mergeCell ref="A3:U3"/>
    <mergeCell ref="A4:U4"/>
    <mergeCell ref="A6:C6"/>
    <mergeCell ref="A5:C5"/>
    <mergeCell ref="F5:N5"/>
    <mergeCell ref="H7:L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34" workbookViewId="0">
      <selection activeCell="G43" sqref="G43"/>
    </sheetView>
  </sheetViews>
  <sheetFormatPr defaultRowHeight="15" x14ac:dyDescent="0.25"/>
  <cols>
    <col min="1" max="1" width="3.85546875" customWidth="1"/>
    <col min="2" max="2" width="6.140625" customWidth="1"/>
    <col min="3" max="3" width="21.5703125" customWidth="1"/>
    <col min="4" max="4" width="11" customWidth="1"/>
    <col min="5" max="5" width="6.5703125" customWidth="1"/>
    <col min="6" max="6" width="13.42578125" customWidth="1"/>
    <col min="7" max="7" width="30.5703125" customWidth="1"/>
    <col min="8" max="8" width="6.5703125" style="67" customWidth="1"/>
    <col min="9" max="9" width="8.5703125" style="67" customWidth="1"/>
    <col min="10" max="10" width="7.42578125" customWidth="1"/>
    <col min="11" max="11" width="6.5703125" customWidth="1"/>
    <col min="12" max="12" width="31.28515625" customWidth="1"/>
  </cols>
  <sheetData>
    <row r="1" spans="1:12" ht="20.25" x14ac:dyDescent="0.3">
      <c r="A1" s="292" t="s">
        <v>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</row>
    <row r="2" spans="1:12" ht="20.25" x14ac:dyDescent="0.3">
      <c r="A2" s="292" t="s">
        <v>90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</row>
    <row r="3" spans="1:12" ht="22.5" x14ac:dyDescent="0.3">
      <c r="A3" s="293" t="s">
        <v>0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20.25" x14ac:dyDescent="0.3">
      <c r="A4" s="294" t="s">
        <v>27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</row>
    <row r="5" spans="1:12" ht="18" x14ac:dyDescent="0.25">
      <c r="A5" s="1"/>
      <c r="B5" s="2"/>
      <c r="C5" s="2"/>
      <c r="D5" s="2"/>
      <c r="E5" s="2"/>
      <c r="F5" s="2" t="s">
        <v>2</v>
      </c>
      <c r="G5" s="2"/>
      <c r="H5" s="2"/>
      <c r="I5" s="2"/>
      <c r="J5" s="2"/>
      <c r="K5" s="2"/>
      <c r="L5" s="2"/>
    </row>
    <row r="6" spans="1:12" ht="15.75" x14ac:dyDescent="0.25">
      <c r="A6" s="1"/>
      <c r="B6" s="3"/>
      <c r="C6" s="3"/>
      <c r="D6" s="3"/>
      <c r="E6" s="3"/>
      <c r="F6" s="295" t="s">
        <v>99</v>
      </c>
      <c r="G6" s="295"/>
      <c r="H6" s="3"/>
      <c r="I6"/>
      <c r="K6" s="4" t="s">
        <v>4</v>
      </c>
    </row>
    <row r="7" spans="1:12" x14ac:dyDescent="0.25">
      <c r="A7" s="1"/>
      <c r="B7" s="4"/>
      <c r="C7" s="5"/>
      <c r="F7" s="1"/>
      <c r="G7" s="1"/>
      <c r="H7" s="6"/>
      <c r="I7" s="6"/>
      <c r="J7" s="6"/>
      <c r="K7" s="6" t="s">
        <v>103</v>
      </c>
      <c r="L7" s="6"/>
    </row>
    <row r="8" spans="1:12" ht="18.75" x14ac:dyDescent="0.3">
      <c r="A8" s="7"/>
      <c r="B8" s="4"/>
      <c r="C8" s="4"/>
      <c r="E8" s="8"/>
      <c r="F8" s="1"/>
      <c r="G8" s="1"/>
      <c r="H8" s="8"/>
      <c r="I8" s="285" t="s">
        <v>100</v>
      </c>
      <c r="J8" s="285"/>
      <c r="K8" s="268"/>
      <c r="L8" s="6" t="s">
        <v>173</v>
      </c>
    </row>
    <row r="9" spans="1:12" x14ac:dyDescent="0.25">
      <c r="A9" s="1" t="s">
        <v>174</v>
      </c>
      <c r="B9" s="68"/>
      <c r="C9" s="68"/>
      <c r="D9" s="69"/>
      <c r="E9" s="9"/>
      <c r="F9" s="1"/>
      <c r="G9" s="1"/>
      <c r="H9" s="10"/>
      <c r="I9" s="286"/>
      <c r="J9" s="286"/>
      <c r="K9" s="11"/>
      <c r="L9" s="6"/>
    </row>
    <row r="10" spans="1:12" x14ac:dyDescent="0.25">
      <c r="A10" s="291" t="s">
        <v>7</v>
      </c>
      <c r="B10" s="291" t="s">
        <v>8</v>
      </c>
      <c r="C10" s="291" t="s">
        <v>9</v>
      </c>
      <c r="D10" s="287" t="s">
        <v>10</v>
      </c>
      <c r="E10" s="287" t="s">
        <v>11</v>
      </c>
      <c r="F10" s="287" t="s">
        <v>12</v>
      </c>
      <c r="G10" s="287" t="s">
        <v>13</v>
      </c>
      <c r="H10" s="289" t="s">
        <v>14</v>
      </c>
      <c r="I10" s="290"/>
      <c r="J10" s="291" t="s">
        <v>15</v>
      </c>
      <c r="K10" s="287" t="s">
        <v>16</v>
      </c>
      <c r="L10" s="296" t="s">
        <v>17</v>
      </c>
    </row>
    <row r="11" spans="1:12" x14ac:dyDescent="0.25">
      <c r="A11" s="288"/>
      <c r="B11" s="288"/>
      <c r="C11" s="288"/>
      <c r="D11" s="288"/>
      <c r="E11" s="288"/>
      <c r="F11" s="288"/>
      <c r="G11" s="288"/>
      <c r="H11" s="298" t="s">
        <v>101</v>
      </c>
      <c r="I11" s="299"/>
      <c r="J11" s="288"/>
      <c r="K11" s="288"/>
      <c r="L11" s="297"/>
    </row>
    <row r="12" spans="1:12" x14ac:dyDescent="0.25">
      <c r="A12" s="273"/>
      <c r="B12" s="273"/>
      <c r="C12" s="273"/>
      <c r="D12" s="273"/>
      <c r="E12" s="273"/>
      <c r="F12" s="284" t="s">
        <v>107</v>
      </c>
      <c r="G12" s="284"/>
      <c r="H12" s="281"/>
      <c r="I12" s="281"/>
      <c r="J12" s="273"/>
      <c r="K12" s="273"/>
      <c r="L12" s="278"/>
    </row>
    <row r="13" spans="1:12" x14ac:dyDescent="0.25">
      <c r="A13" s="16">
        <v>1</v>
      </c>
      <c r="B13" s="17">
        <v>275</v>
      </c>
      <c r="C13" s="18" t="str">
        <f>IF(B13=0," ",VLOOKUP(B13,[1]Женщины!B$1:H$65536,2,FALSE))</f>
        <v>Смирнова Ксения</v>
      </c>
      <c r="D13" s="19" t="str">
        <f>IF(B13=0," ",VLOOKUP($B13,[1]Женщины!$B$1:$H$65536,3,FALSE))</f>
        <v>28.11.1999</v>
      </c>
      <c r="E13" s="20" t="str">
        <f>IF(B13=0," ",IF(VLOOKUP($B13,[1]Женщины!$B$1:$H$65536,4,FALSE)=0," ",VLOOKUP($B13,[1]Женщины!$B$1:$H$65536,4,FALSE)))</f>
        <v>1р</v>
      </c>
      <c r="F13" s="18" t="str">
        <f>IF(B13=0," ",VLOOKUP($B13,[1]Женщины!$B$1:$H$65536,5,FALSE))</f>
        <v>Костромская</v>
      </c>
      <c r="G13" s="18" t="str">
        <f>IF(B13=0," ",VLOOKUP($B13,[1]Женщины!$B$1:$H$65536,6,FALSE))</f>
        <v>Кострома, КОСДЮСШОР</v>
      </c>
      <c r="H13" s="26"/>
      <c r="I13" s="84">
        <v>1.7767361111111112E-2</v>
      </c>
      <c r="J13" s="20" t="s">
        <v>36</v>
      </c>
      <c r="K13" s="20">
        <v>20</v>
      </c>
      <c r="L13" s="24" t="str">
        <f>IF(B13=0," ",VLOOKUP($B13,[1]Женщины!$B$1:$H$65536,7,FALSE))</f>
        <v>Лякин С.И., Буликов Д.В., Смирнов Б.Ю.</v>
      </c>
    </row>
    <row r="14" spans="1:12" x14ac:dyDescent="0.25">
      <c r="A14" s="16">
        <v>2</v>
      </c>
      <c r="B14" s="17">
        <v>764</v>
      </c>
      <c r="C14" s="18" t="str">
        <f>IF(B14=0," ",VLOOKUP(B14,[1]Женщины!B$1:H$65536,2,FALSE))</f>
        <v>Носкова Елизавета</v>
      </c>
      <c r="D14" s="19" t="str">
        <f>IF(B14=0," ",VLOOKUP($B14,[1]Женщины!$B$1:$H$65536,3,FALSE))</f>
        <v>23.08.2000</v>
      </c>
      <c r="E14" s="20" t="str">
        <f>IF(B14=0," ",IF(VLOOKUP($B14,[1]Женщины!$B$1:$H$65536,4,FALSE)=0," ",VLOOKUP($B14,[1]Женщины!$B$1:$H$65536,4,FALSE)))</f>
        <v>2р</v>
      </c>
      <c r="F14" s="18" t="str">
        <f>IF(B14=0," ",VLOOKUP($B14,[1]Женщины!$B$1:$H$65536,5,FALSE))</f>
        <v>Ярославская</v>
      </c>
      <c r="G14" s="18" t="str">
        <f>IF(B14=0," ",VLOOKUP($B14,[1]Женщины!$B$1:$H$65536,6,FALSE))</f>
        <v>Ярославль, ГОБУ ЯО СДЮСШОР</v>
      </c>
      <c r="H14" s="26"/>
      <c r="I14" s="84">
        <v>1.8508101851851852E-2</v>
      </c>
      <c r="J14" s="20" t="s">
        <v>36</v>
      </c>
      <c r="K14" s="20" t="s">
        <v>20</v>
      </c>
      <c r="L14" s="24" t="str">
        <f>IF(B14=0," ",VLOOKUP($B14,[1]Женщины!$B$1:$H$65536,7,FALSE))</f>
        <v>Клейменов А.Н., Мелещенко М.А.</v>
      </c>
    </row>
    <row r="15" spans="1:12" x14ac:dyDescent="0.25">
      <c r="A15" s="16">
        <v>3</v>
      </c>
      <c r="B15" s="17">
        <v>593</v>
      </c>
      <c r="C15" s="18" t="str">
        <f>IF(B15=0," ",VLOOKUP(B15,[1]Женщины!B$1:H$65536,2,FALSE))</f>
        <v>Шабулкина Анастасия</v>
      </c>
      <c r="D15" s="19" t="str">
        <f>IF(B15=0," ",VLOOKUP($B15,[1]Женщины!$B$1:$H$65536,3,FALSE))</f>
        <v>30.06.1999</v>
      </c>
      <c r="E15" s="20" t="str">
        <f>IF(B15=0," ",IF(VLOOKUP($B15,[1]Женщины!$B$1:$H$65536,4,FALSE)=0," ",VLOOKUP($B15,[1]Женщины!$B$1:$H$65536,4,FALSE)))</f>
        <v>2р</v>
      </c>
      <c r="F15" s="18" t="str">
        <f>IF(B15=0," ",VLOOKUP($B15,[1]Женщины!$B$1:$H$65536,5,FALSE))</f>
        <v>Костромская</v>
      </c>
      <c r="G15" s="18" t="str">
        <f>IF(B15=0," ",VLOOKUP($B15,[1]Женщины!$B$1:$H$65536,6,FALSE))</f>
        <v>Кострома, КОСДЮСШОР</v>
      </c>
      <c r="H15" s="26"/>
      <c r="I15" s="84">
        <v>1.857650462962963E-2</v>
      </c>
      <c r="J15" s="20" t="s">
        <v>36</v>
      </c>
      <c r="K15" s="20" t="s">
        <v>20</v>
      </c>
      <c r="L15" s="24" t="str">
        <f>IF(B15=0," ",VLOOKUP($B15,[1]Женщины!$B$1:$H$65536,7,FALSE))</f>
        <v>Лякин С.И., Морозов В.А.</v>
      </c>
    </row>
    <row r="16" spans="1:12" x14ac:dyDescent="0.25">
      <c r="A16" s="42">
        <v>4</v>
      </c>
      <c r="B16" s="17">
        <v>276</v>
      </c>
      <c r="C16" s="18" t="str">
        <f>IF(B16=0," ",VLOOKUP(B16,[1]Женщины!B$1:H$65536,2,FALSE))</f>
        <v>Батырева Ася</v>
      </c>
      <c r="D16" s="19" t="str">
        <f>IF(B16=0," ",VLOOKUP($B16,[1]Женщины!$B$1:$H$65536,3,FALSE))</f>
        <v>26.07.2000</v>
      </c>
      <c r="E16" s="20" t="str">
        <f>IF(B16=0," ",IF(VLOOKUP($B16,[1]Женщины!$B$1:$H$65536,4,FALSE)=0," ",VLOOKUP($B16,[1]Женщины!$B$1:$H$65536,4,FALSE)))</f>
        <v>1р</v>
      </c>
      <c r="F16" s="18" t="str">
        <f>IF(B16=0," ",VLOOKUP($B16,[1]Женщины!$B$1:$H$65536,5,FALSE))</f>
        <v>Костромская</v>
      </c>
      <c r="G16" s="18" t="str">
        <f>IF(B16=0," ",VLOOKUP($B16,[1]Женщины!$B$1:$H$65536,6,FALSE))</f>
        <v>Кострома, КОСДЮСШОР</v>
      </c>
      <c r="H16" s="26"/>
      <c r="I16" s="84">
        <v>1.868912037037037E-2</v>
      </c>
      <c r="J16" s="20" t="s">
        <v>36</v>
      </c>
      <c r="K16" s="20">
        <v>17</v>
      </c>
      <c r="L16" s="24" t="str">
        <f>IF(B16=0," ",VLOOKUP($B16,[1]Женщины!$B$1:$H$65536,7,FALSE))</f>
        <v>Лякин С.И., Буликов Д.В., Смирнов Б.Ю.</v>
      </c>
    </row>
    <row r="17" spans="1:12" x14ac:dyDescent="0.25">
      <c r="A17" s="42">
        <v>5</v>
      </c>
      <c r="B17" s="88">
        <v>277</v>
      </c>
      <c r="C17" s="18" t="str">
        <f>IF(B17=0," ",VLOOKUP(B17,[1]Женщины!B$1:H$65536,2,FALSE))</f>
        <v>Матвеева Юлия</v>
      </c>
      <c r="D17" s="19" t="str">
        <f>IF(B17=0," ",VLOOKUP($B17,[1]Женщины!$B$1:$H$65536,3,FALSE))</f>
        <v>05.07.2000</v>
      </c>
      <c r="E17" s="20" t="str">
        <f>IF(B17=0," ",IF(VLOOKUP($B17,[1]Женщины!$B$1:$H$65536,4,FALSE)=0," ",VLOOKUP($B17,[1]Женщины!$B$1:$H$65536,4,FALSE)))</f>
        <v>1р</v>
      </c>
      <c r="F17" s="18" t="str">
        <f>IF(B17=0," ",VLOOKUP($B17,[1]Женщины!$B$1:$H$65536,5,FALSE))</f>
        <v>Костромская</v>
      </c>
      <c r="G17" s="18" t="str">
        <f>IF(B17=0," ",VLOOKUP($B17,[1]Женщины!$B$1:$H$65536,6,FALSE))</f>
        <v>Кострома, КОСДЮСШОР</v>
      </c>
      <c r="H17" s="26"/>
      <c r="I17" s="84">
        <v>1.9445949074074074E-2</v>
      </c>
      <c r="J17" s="20" t="s">
        <v>36</v>
      </c>
      <c r="K17" s="20">
        <v>15</v>
      </c>
      <c r="L17" s="24" t="str">
        <f>IF(B17=0," ",VLOOKUP($B17,[1]Женщины!$B$1:$H$65536,7,FALSE))</f>
        <v>Лякин С.И., Буликов Д.В., Смирнов Б.Ю.</v>
      </c>
    </row>
    <row r="18" spans="1:12" x14ac:dyDescent="0.25">
      <c r="A18" s="42">
        <v>6</v>
      </c>
      <c r="B18" s="88">
        <v>746</v>
      </c>
      <c r="C18" s="18" t="str">
        <f>IF(B18=0," ",VLOOKUP(B18,[1]Женщины!B$1:H$65536,2,FALSE))</f>
        <v>Коровкина Анастасия</v>
      </c>
      <c r="D18" s="19" t="str">
        <f>IF(B18=0," ",VLOOKUP($B18,[1]Женщины!$B$1:$H$65536,3,FALSE))</f>
        <v>25.02.2000</v>
      </c>
      <c r="E18" s="20" t="str">
        <f>IF(B18=0," ",IF(VLOOKUP($B18,[1]Женщины!$B$1:$H$65536,4,FALSE)=0," ",VLOOKUP($B18,[1]Женщины!$B$1:$H$65536,4,FALSE)))</f>
        <v>2р</v>
      </c>
      <c r="F18" s="18" t="str">
        <f>IF(B18=0," ",VLOOKUP($B18,[1]Женщины!$B$1:$H$65536,5,FALSE))</f>
        <v>Ярославская</v>
      </c>
      <c r="G18" s="18" t="str">
        <f>IF(B18=0," ",VLOOKUP($B18,[1]Женщины!$B$1:$H$65536,6,FALSE))</f>
        <v>Ярославль, ГОБУ ЯО СДЮСШОР</v>
      </c>
      <c r="H18" s="26"/>
      <c r="I18" s="84">
        <v>2.0085416666666668E-2</v>
      </c>
      <c r="J18" s="20" t="s">
        <v>37</v>
      </c>
      <c r="K18" s="20" t="s">
        <v>20</v>
      </c>
      <c r="L18" s="24" t="str">
        <f>IF(B18=0," ",VLOOKUP($B18,[1]Женщины!$B$1:$H$65536,7,FALSE))</f>
        <v>Клейменов А.Н.</v>
      </c>
    </row>
    <row r="19" spans="1:12" x14ac:dyDescent="0.25">
      <c r="A19" s="85">
        <v>7</v>
      </c>
      <c r="B19" s="88">
        <v>817</v>
      </c>
      <c r="C19" s="18" t="str">
        <f>IF(B19=0," ",VLOOKUP(B19,[1]Женщины!B$1:H$65536,2,FALSE))</f>
        <v>Карамышева Анастасия</v>
      </c>
      <c r="D19" s="19" t="str">
        <f>IF(B19=0," ",VLOOKUP($B19,[1]Женщины!$B$1:$H$65536,3,FALSE))</f>
        <v>27.11.2000</v>
      </c>
      <c r="E19" s="20" t="str">
        <f>IF(B19=0," ",IF(VLOOKUP($B19,[1]Женщины!$B$1:$H$65536,4,FALSE)=0," ",VLOOKUP($B19,[1]Женщины!$B$1:$H$65536,4,FALSE)))</f>
        <v>2р</v>
      </c>
      <c r="F19" s="18" t="str">
        <f>IF(B19=0," ",VLOOKUP($B19,[1]Женщины!$B$1:$H$65536,5,FALSE))</f>
        <v>Ярославская</v>
      </c>
      <c r="G19" s="18" t="str">
        <f>IF(B19=0," ",VLOOKUP($B19,[1]Женщины!$B$1:$H$65536,6,FALSE))</f>
        <v>Ярославль, ГОБУ ЯО СДЮСШОР</v>
      </c>
      <c r="H19" s="26"/>
      <c r="I19" s="84">
        <v>2.0742939814814815E-2</v>
      </c>
      <c r="J19" s="20" t="s">
        <v>37</v>
      </c>
      <c r="K19" s="20" t="s">
        <v>20</v>
      </c>
      <c r="L19" s="24" t="str">
        <f>IF(B19=0," ",VLOOKUP($B19,[1]Женщины!$B$1:$H$65536,7,FALSE))</f>
        <v>Клейменов А.Н., Зараковский Е.Р.</v>
      </c>
    </row>
    <row r="20" spans="1:12" x14ac:dyDescent="0.25">
      <c r="A20" s="12"/>
      <c r="B20" s="12"/>
      <c r="C20" s="12"/>
      <c r="D20" s="13"/>
      <c r="E20" s="12"/>
      <c r="F20" s="284" t="s">
        <v>114</v>
      </c>
      <c r="G20" s="284"/>
      <c r="H20" s="14"/>
      <c r="I20" s="15"/>
    </row>
    <row r="21" spans="1:12" ht="22.5" x14ac:dyDescent="0.25">
      <c r="A21" s="16">
        <v>1</v>
      </c>
      <c r="B21" s="17">
        <v>598</v>
      </c>
      <c r="C21" s="40" t="str">
        <f>IF(B21=0," ",VLOOKUP(B21,[1]Женщины!B$1:H$65536,2,FALSE))</f>
        <v>Титова Татьяна</v>
      </c>
      <c r="D21" s="41" t="str">
        <f>IF(B21=0," ",VLOOKUP($B21,[1]Женщины!$B$1:$H$65536,3,FALSE))</f>
        <v>18.03.1993</v>
      </c>
      <c r="E21" s="42" t="str">
        <f>IF(B21=0," ",IF(VLOOKUP($B21,[1]Женщины!$B$1:$H$65536,4,FALSE)=0," ",VLOOKUP($B21,[1]Женщины!$B$1:$H$65536,4,FALSE)))</f>
        <v>КМС</v>
      </c>
      <c r="F21" s="43" t="str">
        <f>IF(B21=0," ",VLOOKUP($B21,[1]Женщины!$B$1:$H$65536,5,FALSE))</f>
        <v>Ярославская-Костромская</v>
      </c>
      <c r="G21" s="43" t="str">
        <f>IF(B21=0," ",VLOOKUP($B21,[1]Женщины!$B$1:$H$65536,6,FALSE))</f>
        <v>Ярославль-Кострома, ГОБУ ЯО СДЮСШОР-КОСДЮСШОР</v>
      </c>
      <c r="H21" s="21"/>
      <c r="I21" s="87">
        <v>1.8056944444444441E-2</v>
      </c>
      <c r="J21" s="42" t="s">
        <v>26</v>
      </c>
      <c r="K21" s="25">
        <v>20</v>
      </c>
      <c r="L21" s="43" t="str">
        <f>IF(B21=0," ",VLOOKUP($B21,[1]Женщины!$B$1:$H$65536,7,FALSE))</f>
        <v>Клейменов А.Н., Лякин С.И.</v>
      </c>
    </row>
    <row r="22" spans="1:12" x14ac:dyDescent="0.25">
      <c r="A22" s="97">
        <v>2</v>
      </c>
      <c r="B22" s="17">
        <v>137</v>
      </c>
      <c r="C22" s="40" t="str">
        <f>IF(B22=0," ",VLOOKUP(B22,[1]Женщины!B$1:H$65536,2,FALSE))</f>
        <v>Лисина Ангелина</v>
      </c>
      <c r="D22" s="41" t="str">
        <f>IF(B22=0," ",VLOOKUP($B22,[1]Женщины!$B$1:$H$65536,3,FALSE))</f>
        <v>1995</v>
      </c>
      <c r="E22" s="42" t="str">
        <f>IF(B22=0," ",IF(VLOOKUP($B22,[1]Женщины!$B$1:$H$65536,4,FALSE)=0," ",VLOOKUP($B22,[1]Женщины!$B$1:$H$65536,4,FALSE)))</f>
        <v>1р</v>
      </c>
      <c r="F22" s="43" t="str">
        <f>IF(B22=0," ",VLOOKUP($B22,[1]Женщины!$B$1:$H$65536,5,FALSE))</f>
        <v>Ивановская</v>
      </c>
      <c r="G22" s="43" t="str">
        <f>IF(B22=0," ",VLOOKUP($B22,[1]Женщины!$B$1:$H$65536,6,FALSE))</f>
        <v>Иваново, ИГХТУ</v>
      </c>
      <c r="H22" s="21"/>
      <c r="I22" s="87">
        <v>1.841863425925926E-2</v>
      </c>
      <c r="J22" s="42" t="s">
        <v>36</v>
      </c>
      <c r="K22" s="25" t="s">
        <v>20</v>
      </c>
      <c r="L22" s="43" t="str">
        <f>IF(B22=0," ",VLOOKUP($B22,[1]Женщины!$B$1:$H$65536,7,FALSE))</f>
        <v>Ильичева О.А., Лякин С.И.</v>
      </c>
    </row>
    <row r="23" spans="1:12" x14ac:dyDescent="0.25">
      <c r="A23" s="97"/>
      <c r="B23" s="88">
        <v>778</v>
      </c>
      <c r="C23" s="40" t="str">
        <f>IF(B23=0," ",VLOOKUP(B23,[1]Женщины!B$1:H$65536,2,FALSE))</f>
        <v>Деткова Мария</v>
      </c>
      <c r="D23" s="41" t="str">
        <f>IF(B23=0," ",VLOOKUP($B23,[1]Женщины!$B$1:$H$65536,3,FALSE))</f>
        <v>25.05.1995</v>
      </c>
      <c r="E23" s="42" t="str">
        <f>IF(B23=0," ",IF(VLOOKUP($B23,[1]Женщины!$B$1:$H$65536,4,FALSE)=0," ",VLOOKUP($B23,[1]Женщины!$B$1:$H$65536,4,FALSE)))</f>
        <v>1р</v>
      </c>
      <c r="F23" s="43" t="str">
        <f>IF(B23=0," ",VLOOKUP($B23,[1]Женщины!$B$1:$H$65536,5,FALSE))</f>
        <v>Ярославская</v>
      </c>
      <c r="G23" s="43" t="str">
        <f>IF(B23=0," ",VLOOKUP($B23,[1]Женщины!$B$1:$H$65536,6,FALSE))</f>
        <v>Ярославль, ГОБУ ЯО СДЮСШОР</v>
      </c>
      <c r="H23" s="21"/>
      <c r="I23" s="87" t="s">
        <v>91</v>
      </c>
      <c r="J23" s="42"/>
      <c r="K23" s="25" t="s">
        <v>20</v>
      </c>
      <c r="L23" s="43" t="str">
        <f>IF(B23=0," ",VLOOKUP($B23,[1]Женщины!$B$1:$H$65536,7,FALSE))</f>
        <v>Клейменов А.Н.</v>
      </c>
    </row>
    <row r="24" spans="1:12" x14ac:dyDescent="0.25">
      <c r="A24" s="44"/>
      <c r="B24" s="88"/>
      <c r="C24" s="52"/>
      <c r="D24" s="98"/>
      <c r="E24" s="12"/>
      <c r="F24" s="284" t="s">
        <v>102</v>
      </c>
      <c r="G24" s="284"/>
      <c r="H24" s="38"/>
      <c r="I24" s="282"/>
      <c r="J24" s="282"/>
      <c r="K24" s="268"/>
      <c r="L24" s="6"/>
    </row>
    <row r="25" spans="1:12" x14ac:dyDescent="0.25">
      <c r="A25" s="16">
        <v>1</v>
      </c>
      <c r="B25" s="17">
        <v>566</v>
      </c>
      <c r="C25" s="40" t="str">
        <f>IF(B25=0," ",VLOOKUP(B25,[1]Женщины!B$1:H$65536,2,FALSE))</f>
        <v>Шварнуг Агнешка</v>
      </c>
      <c r="D25" s="41" t="str">
        <f>IF(B25=0," ",VLOOKUP($B25,[1]Женщины!$B$1:$H$65536,3,FALSE))</f>
        <v>28.12.1986</v>
      </c>
      <c r="E25" s="42" t="str">
        <f>IF(B25=0," ",IF(VLOOKUP($B25,[1]Женщины!$B$1:$H$65536,4,FALSE)=0," ",VLOOKUP($B25,[1]Женщины!$B$1:$H$65536,4,FALSE)))</f>
        <v>МС</v>
      </c>
      <c r="F25" s="40" t="str">
        <f>IF(B25=0," ",VLOOKUP($B25,[1]Женщины!$B$1:$H$65536,5,FALSE))</f>
        <v>Ярославская</v>
      </c>
      <c r="G25" s="40" t="str">
        <f>IF(B25=0," ",VLOOKUP($B25,[1]Женщины!$B$1:$H$65536,6,FALSE))</f>
        <v>Ярославль</v>
      </c>
      <c r="H25" s="22" t="s">
        <v>142</v>
      </c>
      <c r="I25" s="414">
        <v>1.5582523148148149E-2</v>
      </c>
      <c r="J25" s="42" t="s">
        <v>94</v>
      </c>
      <c r="K25" s="25" t="s">
        <v>21</v>
      </c>
      <c r="L25" s="43" t="str">
        <f>IF(B25=0," ",VLOOKUP($B25,[1]Женщины!$B$1:$H$65536,7,FALSE))</f>
        <v>самостоятельно</v>
      </c>
    </row>
    <row r="26" spans="1:12" x14ac:dyDescent="0.25">
      <c r="A26" s="100">
        <v>2</v>
      </c>
      <c r="B26" s="17">
        <v>269</v>
      </c>
      <c r="C26" s="40" t="str">
        <f>IF(B26=0," ",VLOOKUP(B26,[1]Женщины!B$1:H$65536,2,FALSE))</f>
        <v>Шушина Ирина</v>
      </c>
      <c r="D26" s="41" t="str">
        <f>IF(B26=0," ",VLOOKUP($B26,[1]Женщины!$B$1:$H$65536,3,FALSE))</f>
        <v>30.06.1986</v>
      </c>
      <c r="E26" s="42" t="str">
        <f>IF(B26=0," ",IF(VLOOKUP($B26,[1]Женщины!$B$1:$H$65536,4,FALSE)=0," ",VLOOKUP($B26,[1]Женщины!$B$1:$H$65536,4,FALSE)))</f>
        <v>МСМК</v>
      </c>
      <c r="F26" s="40" t="str">
        <f>IF(B26=0," ",VLOOKUP($B26,[1]Женщины!$B$1:$H$65536,5,FALSE))</f>
        <v>Костромская</v>
      </c>
      <c r="G26" s="40" t="str">
        <f>IF(B26=0," ",VLOOKUP($B26,[1]Женщины!$B$1:$H$65536,6,FALSE))</f>
        <v>Кострома, КОСДЮСШОР</v>
      </c>
      <c r="H26" s="22"/>
      <c r="I26" s="87">
        <v>1.5831481481481481E-2</v>
      </c>
      <c r="J26" s="42" t="s">
        <v>94</v>
      </c>
      <c r="K26" s="25" t="s">
        <v>23</v>
      </c>
      <c r="L26" s="43" t="str">
        <f>IF(B26=0," ",VLOOKUP($B26,[1]Женщины!$B$1:$H$65536,7,FALSE))</f>
        <v>Лякин С.И., Фролова Т.С.</v>
      </c>
    </row>
    <row r="27" spans="1:12" ht="15.75" thickBot="1" x14ac:dyDescent="0.3">
      <c r="A27" s="29"/>
      <c r="B27" s="30"/>
      <c r="C27" s="31" t="str">
        <f>IF(B27=0," ",VLOOKUP(B27,[1]Спортсмены!B$1:H$65536,2,FALSE))</f>
        <v xml:space="preserve"> </v>
      </c>
      <c r="D27" s="33" t="str">
        <f>IF(B27=0," ",VLOOKUP($B27,[1]Спортсмены!$B$1:$H$65536,3,FALSE))</f>
        <v xml:space="preserve"> </v>
      </c>
      <c r="E27" s="33" t="str">
        <f>IF(B27=0," ",IF(VLOOKUP($B27,[1]Спортсмены!$B$1:$H$65536,4,FALSE)=0," ",VLOOKUP($B27,[1]Спортсмены!$B$1:$H$65536,4,FALSE)))</f>
        <v xml:space="preserve"> </v>
      </c>
      <c r="F27" s="31" t="str">
        <f>IF(B27=0," ",VLOOKUP($B27,[1]Спортсмены!$B$1:$H$65536,5,FALSE))</f>
        <v xml:space="preserve"> </v>
      </c>
      <c r="G27" s="31" t="str">
        <f>IF(B27=0," ",VLOOKUP($B27,[1]Спортсмены!$B$1:$H$65536,6,FALSE))</f>
        <v xml:space="preserve"> </v>
      </c>
      <c r="H27" s="70"/>
      <c r="I27" s="86"/>
      <c r="J27" s="35"/>
      <c r="K27" s="35"/>
      <c r="L27" s="31" t="str">
        <f>IF(B27=0," ",VLOOKUP($B27,[1]Спортсмены!$B$1:$H$65536,7,FALSE))</f>
        <v xml:space="preserve"> </v>
      </c>
    </row>
    <row r="28" spans="1:12" ht="15.75" thickTop="1" x14ac:dyDescent="0.25">
      <c r="A28" s="64"/>
      <c r="B28" s="64"/>
      <c r="C28" s="64"/>
      <c r="D28" s="64"/>
      <c r="E28" s="64"/>
      <c r="F28" s="64"/>
      <c r="G28" s="64"/>
      <c r="H28" s="78"/>
      <c r="I28" s="78"/>
    </row>
    <row r="29" spans="1:12" x14ac:dyDescent="0.25">
      <c r="A29" s="64"/>
      <c r="B29" s="64"/>
      <c r="C29" s="64"/>
      <c r="D29" s="64"/>
      <c r="E29" s="64"/>
      <c r="F29" s="64"/>
      <c r="G29" s="64"/>
      <c r="H29" s="78"/>
      <c r="I29" s="78"/>
    </row>
    <row r="30" spans="1:12" x14ac:dyDescent="0.25">
      <c r="A30" s="64"/>
      <c r="B30" s="64"/>
      <c r="C30" s="64"/>
      <c r="D30" s="64"/>
      <c r="E30" s="64"/>
      <c r="F30" s="64"/>
      <c r="G30" s="64"/>
      <c r="H30" s="78"/>
      <c r="I30" s="78"/>
    </row>
    <row r="31" spans="1:12" x14ac:dyDescent="0.25">
      <c r="A31" s="64"/>
      <c r="B31" s="64"/>
      <c r="C31" s="64"/>
      <c r="D31" s="64"/>
      <c r="E31" s="64"/>
      <c r="F31" s="64"/>
      <c r="G31" s="64"/>
      <c r="H31" s="78"/>
      <c r="I31" s="78"/>
    </row>
    <row r="32" spans="1:12" x14ac:dyDescent="0.25">
      <c r="A32" s="64"/>
      <c r="B32" s="64"/>
      <c r="C32" s="64"/>
      <c r="D32" s="64"/>
      <c r="E32" s="64"/>
      <c r="F32" s="64"/>
      <c r="G32" s="64"/>
      <c r="H32" s="78"/>
      <c r="I32" s="78"/>
    </row>
    <row r="33" spans="1:9" x14ac:dyDescent="0.25">
      <c r="A33" s="64"/>
      <c r="B33" s="64"/>
      <c r="C33" s="64"/>
      <c r="D33" s="64"/>
      <c r="E33" s="64"/>
      <c r="F33" s="64"/>
      <c r="G33" s="64"/>
      <c r="H33" s="78"/>
      <c r="I33" s="78"/>
    </row>
    <row r="34" spans="1:9" x14ac:dyDescent="0.25">
      <c r="A34" s="64"/>
      <c r="B34" s="64"/>
      <c r="C34" s="64"/>
      <c r="D34" s="64"/>
      <c r="E34" s="64"/>
      <c r="F34" s="64"/>
      <c r="G34" s="64"/>
      <c r="H34" s="78"/>
      <c r="I34" s="78"/>
    </row>
    <row r="35" spans="1:9" x14ac:dyDescent="0.25">
      <c r="A35" s="64"/>
      <c r="B35" s="64"/>
      <c r="C35" s="64"/>
      <c r="D35" s="64"/>
      <c r="E35" s="64"/>
      <c r="F35" s="64"/>
      <c r="G35" s="64"/>
      <c r="H35" s="78"/>
      <c r="I35" s="78"/>
    </row>
    <row r="36" spans="1:9" x14ac:dyDescent="0.25">
      <c r="A36" s="64"/>
      <c r="B36" s="64"/>
      <c r="C36" s="64"/>
      <c r="D36" s="64"/>
      <c r="E36" s="64"/>
      <c r="F36" s="64"/>
      <c r="G36" s="64"/>
      <c r="H36" s="78"/>
      <c r="I36" s="78"/>
    </row>
    <row r="37" spans="1:9" x14ac:dyDescent="0.25">
      <c r="A37" s="64"/>
      <c r="B37" s="64"/>
      <c r="C37" s="64"/>
      <c r="D37" s="64"/>
      <c r="E37" s="64"/>
      <c r="F37" s="64"/>
      <c r="G37" s="64"/>
      <c r="H37" s="78"/>
      <c r="I37" s="78"/>
    </row>
    <row r="38" spans="1:9" x14ac:dyDescent="0.25">
      <c r="A38" s="64"/>
      <c r="B38" s="64"/>
      <c r="C38" s="64"/>
      <c r="D38" s="64"/>
      <c r="E38" s="64"/>
      <c r="F38" s="64"/>
      <c r="G38" s="64"/>
      <c r="H38" s="78"/>
      <c r="I38" s="78"/>
    </row>
    <row r="39" spans="1:9" x14ac:dyDescent="0.25">
      <c r="A39" s="64"/>
      <c r="B39" s="64"/>
      <c r="C39" s="64"/>
      <c r="D39" s="64"/>
      <c r="E39" s="64"/>
      <c r="F39" s="64"/>
      <c r="G39" s="64"/>
      <c r="H39" s="78"/>
      <c r="I39" s="78"/>
    </row>
    <row r="40" spans="1:9" x14ac:dyDescent="0.25">
      <c r="A40" s="64"/>
      <c r="B40" s="64"/>
      <c r="C40" s="64"/>
      <c r="D40" s="64"/>
      <c r="E40" s="64"/>
      <c r="F40" s="64"/>
      <c r="G40" s="64"/>
      <c r="H40" s="78"/>
      <c r="I40" s="78"/>
    </row>
    <row r="41" spans="1:9" x14ac:dyDescent="0.25">
      <c r="A41" s="64"/>
      <c r="B41" s="64"/>
      <c r="C41" s="64"/>
      <c r="D41" s="64"/>
      <c r="E41" s="64"/>
      <c r="F41" s="64"/>
      <c r="G41" s="64"/>
      <c r="H41" s="78"/>
      <c r="I41" s="78"/>
    </row>
    <row r="42" spans="1:9" x14ac:dyDescent="0.25">
      <c r="A42" s="64"/>
      <c r="B42" s="64"/>
      <c r="C42" s="64"/>
      <c r="D42" s="64"/>
      <c r="E42" s="64"/>
      <c r="F42" s="64"/>
      <c r="G42" s="64"/>
      <c r="H42" s="78"/>
      <c r="I42" s="78"/>
    </row>
    <row r="43" spans="1:9" x14ac:dyDescent="0.25">
      <c r="A43" s="64"/>
      <c r="B43" s="64"/>
      <c r="C43" s="64"/>
      <c r="D43" s="64"/>
      <c r="E43" s="64"/>
      <c r="F43" s="64"/>
      <c r="G43" s="64"/>
      <c r="H43" s="78"/>
      <c r="I43" s="78"/>
    </row>
    <row r="44" spans="1:9" x14ac:dyDescent="0.25">
      <c r="A44" s="64"/>
      <c r="B44" s="64"/>
      <c r="C44" s="64"/>
      <c r="D44" s="64"/>
      <c r="E44" s="64"/>
      <c r="F44" s="64"/>
      <c r="G44" s="64"/>
      <c r="H44" s="78"/>
      <c r="I44" s="78"/>
    </row>
  </sheetData>
  <mergeCells count="22">
    <mergeCell ref="L10:L11"/>
    <mergeCell ref="H11:I11"/>
    <mergeCell ref="F12:G12"/>
    <mergeCell ref="F20:G20"/>
    <mergeCell ref="F24:G24"/>
    <mergeCell ref="F10:F11"/>
    <mergeCell ref="G10:G11"/>
    <mergeCell ref="H10:I10"/>
    <mergeCell ref="J10:J11"/>
    <mergeCell ref="K10:K11"/>
    <mergeCell ref="A10:A11"/>
    <mergeCell ref="B10:B11"/>
    <mergeCell ref="C10:C11"/>
    <mergeCell ref="D10:D11"/>
    <mergeCell ref="E10:E11"/>
    <mergeCell ref="I8:J8"/>
    <mergeCell ref="I9:J9"/>
    <mergeCell ref="A1:L1"/>
    <mergeCell ref="A2:L2"/>
    <mergeCell ref="A3:L3"/>
    <mergeCell ref="A4:L4"/>
    <mergeCell ref="F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opLeftCell="A73" workbookViewId="0">
      <selection activeCell="L106" sqref="L106"/>
    </sheetView>
  </sheetViews>
  <sheetFormatPr defaultRowHeight="15" x14ac:dyDescent="0.25"/>
  <cols>
    <col min="1" max="1" width="4.85546875" customWidth="1"/>
    <col min="2" max="2" width="6.140625" customWidth="1"/>
    <col min="3" max="3" width="25.28515625" customWidth="1"/>
    <col min="4" max="4" width="11" customWidth="1"/>
    <col min="5" max="5" width="5.5703125" customWidth="1"/>
    <col min="6" max="6" width="17.42578125" customWidth="1"/>
    <col min="7" max="7" width="34.140625" customWidth="1"/>
    <col min="8" max="8" width="8" style="67" customWidth="1"/>
    <col min="9" max="9" width="7.42578125" style="67" customWidth="1"/>
    <col min="10" max="10" width="5.140625" customWidth="1"/>
    <col min="11" max="11" width="6" customWidth="1"/>
    <col min="12" max="12" width="24.28515625" customWidth="1"/>
  </cols>
  <sheetData>
    <row r="1" spans="1:12" ht="20.25" x14ac:dyDescent="0.3">
      <c r="A1" s="292" t="s">
        <v>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</row>
    <row r="2" spans="1:12" ht="20.25" x14ac:dyDescent="0.3">
      <c r="A2" s="292" t="s">
        <v>90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</row>
    <row r="3" spans="1:12" ht="20.25" x14ac:dyDescent="0.3">
      <c r="A3" s="294" t="s">
        <v>27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</row>
    <row r="4" spans="1:12" ht="18" x14ac:dyDescent="0.25">
      <c r="A4" s="1"/>
      <c r="B4" s="2"/>
      <c r="C4" s="2"/>
      <c r="D4" s="2"/>
      <c r="E4" s="2"/>
      <c r="F4" s="2" t="s">
        <v>2</v>
      </c>
      <c r="G4" s="2"/>
      <c r="H4" s="2"/>
      <c r="I4" s="2"/>
      <c r="J4" s="2"/>
      <c r="K4" s="2"/>
      <c r="L4" s="2"/>
    </row>
    <row r="5" spans="1:12" ht="15.75" x14ac:dyDescent="0.25">
      <c r="A5" s="1"/>
      <c r="B5" s="3"/>
      <c r="C5" s="3"/>
      <c r="D5" s="3"/>
      <c r="E5" s="3"/>
      <c r="F5" s="295" t="s">
        <v>25</v>
      </c>
      <c r="G5" s="295"/>
      <c r="H5" s="3"/>
      <c r="I5"/>
    </row>
    <row r="6" spans="1:12" x14ac:dyDescent="0.25">
      <c r="A6" s="1"/>
      <c r="B6" s="4"/>
      <c r="C6" s="5"/>
      <c r="F6" s="1"/>
      <c r="G6" s="1"/>
      <c r="H6" s="6"/>
      <c r="I6" s="6"/>
      <c r="J6" s="6"/>
      <c r="L6" s="6"/>
    </row>
    <row r="7" spans="1:12" ht="18.75" x14ac:dyDescent="0.3">
      <c r="A7" s="7"/>
      <c r="B7" s="4"/>
      <c r="C7" s="4"/>
      <c r="E7" s="8"/>
      <c r="F7" s="1"/>
      <c r="G7" s="1"/>
      <c r="H7" s="8"/>
      <c r="I7" s="285"/>
      <c r="J7" s="285"/>
      <c r="K7" s="4" t="s">
        <v>4</v>
      </c>
      <c r="L7" s="6"/>
    </row>
    <row r="8" spans="1:12" x14ac:dyDescent="0.25">
      <c r="A8" s="1" t="s">
        <v>119</v>
      </c>
      <c r="B8" s="68"/>
      <c r="C8" s="68"/>
      <c r="D8" s="69"/>
      <c r="E8" s="9"/>
      <c r="F8" s="1"/>
      <c r="G8" s="1"/>
      <c r="H8" s="10"/>
      <c r="I8" s="286"/>
      <c r="J8" s="286"/>
      <c r="K8" s="6" t="s">
        <v>103</v>
      </c>
      <c r="L8" s="6"/>
    </row>
    <row r="9" spans="1:12" x14ac:dyDescent="0.25">
      <c r="A9" s="291" t="s">
        <v>7</v>
      </c>
      <c r="B9" s="291" t="s">
        <v>8</v>
      </c>
      <c r="C9" s="291" t="s">
        <v>9</v>
      </c>
      <c r="D9" s="287" t="s">
        <v>10</v>
      </c>
      <c r="E9" s="287" t="s">
        <v>11</v>
      </c>
      <c r="F9" s="287" t="s">
        <v>12</v>
      </c>
      <c r="G9" s="287" t="s">
        <v>13</v>
      </c>
      <c r="H9" s="289" t="s">
        <v>14</v>
      </c>
      <c r="I9" s="290"/>
      <c r="J9" s="291" t="s">
        <v>15</v>
      </c>
      <c r="K9" s="287" t="s">
        <v>16</v>
      </c>
      <c r="L9" s="296" t="s">
        <v>17</v>
      </c>
    </row>
    <row r="10" spans="1:12" x14ac:dyDescent="0.25">
      <c r="A10" s="288"/>
      <c r="B10" s="288"/>
      <c r="C10" s="288"/>
      <c r="D10" s="288"/>
      <c r="E10" s="288"/>
      <c r="F10" s="288"/>
      <c r="G10" s="288"/>
      <c r="H10" s="280" t="s">
        <v>18</v>
      </c>
      <c r="I10" s="280" t="s">
        <v>19</v>
      </c>
      <c r="J10" s="288"/>
      <c r="K10" s="288"/>
      <c r="L10" s="297"/>
    </row>
    <row r="11" spans="1:12" x14ac:dyDescent="0.25">
      <c r="A11" s="406"/>
      <c r="B11" s="406"/>
      <c r="C11" s="406"/>
      <c r="D11" s="406"/>
      <c r="E11" s="406"/>
      <c r="F11" s="406"/>
      <c r="G11" s="406"/>
      <c r="H11" s="303" t="s">
        <v>5</v>
      </c>
      <c r="I11" s="303"/>
      <c r="J11" s="269"/>
      <c r="K11" s="74" t="s">
        <v>118</v>
      </c>
      <c r="L11" s="44"/>
    </row>
    <row r="12" spans="1:12" x14ac:dyDescent="0.25">
      <c r="A12" s="12"/>
      <c r="B12" s="12"/>
      <c r="C12" s="12"/>
      <c r="D12" s="13"/>
      <c r="E12" s="12"/>
      <c r="F12" s="284" t="s">
        <v>107</v>
      </c>
      <c r="G12" s="284"/>
      <c r="H12" s="283" t="s">
        <v>6</v>
      </c>
      <c r="I12" s="283"/>
      <c r="J12" s="267"/>
      <c r="K12" s="49" t="s">
        <v>120</v>
      </c>
      <c r="L12" s="65"/>
    </row>
    <row r="13" spans="1:12" x14ac:dyDescent="0.25">
      <c r="A13" s="16">
        <v>1</v>
      </c>
      <c r="B13" s="17">
        <v>579</v>
      </c>
      <c r="C13" s="18" t="str">
        <f>IF(B13=0," ",VLOOKUP(B13,[1]Женщины!B$1:H$65536,2,FALSE))</f>
        <v>Жукова Марина</v>
      </c>
      <c r="D13" s="19" t="str">
        <f>IF(B13=0," ",VLOOKUP($B13,[1]Женщины!$B$1:$H$65536,3,FALSE))</f>
        <v>03.03.1998</v>
      </c>
      <c r="E13" s="20" t="str">
        <f>IF(B13=0," ",IF(VLOOKUP($B13,[1]Женщины!$B$1:$H$65536,4,FALSE)=0," ",VLOOKUP($B13,[1]Женщины!$B$1:$H$65536,4,FALSE)))</f>
        <v>КМС</v>
      </c>
      <c r="F13" s="18" t="str">
        <f>IF(B13=0," ",VLOOKUP($B13,[1]Женщины!$B$1:$H$65536,5,FALSE))</f>
        <v>Архангельская</v>
      </c>
      <c r="G13" s="18" t="str">
        <f>IF(B13=0," ",VLOOKUP($B13,[1]Женщины!$B$1:$H$65536,6,FALSE))</f>
        <v>Архангельск, МБОУ ДОД "ДЮСШ-1"</v>
      </c>
      <c r="H13" s="38">
        <v>3.0659722222222216E-4</v>
      </c>
      <c r="I13" s="39">
        <v>3.0057870370370367E-4</v>
      </c>
      <c r="J13" s="13" t="str">
        <f>IF(H13=0," ",IF(H13&lt;=[1]Разряды!$D$31,[1]Разряды!$D$3,IF(H13&lt;=[1]Разряды!$E$31,[1]Разряды!$E$3,IF(H13&lt;=[1]Разряды!$F$31,[1]Разряды!$F$3,IF(H13&lt;=[1]Разряды!$G$31,[1]Разряды!$G$3,IF(H13&lt;=[1]Разряды!$H$31,[1]Разряды!$H$3,IF(H13&lt;=[1]Разряды!$I$31,[1]Разряды!$I$3,IF(H13&lt;=[1]Разряды!$J$31,[1]Разряды!$J$3,"б/р"))))))))</f>
        <v>1р</v>
      </c>
      <c r="K13" s="13">
        <v>20</v>
      </c>
      <c r="L13" s="52" t="str">
        <f>IF(B13=0," ",VLOOKUP($B13,[1]Женщины!$B$1:$H$65536,7,FALSE))</f>
        <v>Брюхова О.Б.</v>
      </c>
    </row>
    <row r="14" spans="1:12" x14ac:dyDescent="0.25">
      <c r="A14" s="16">
        <v>2</v>
      </c>
      <c r="B14" s="17">
        <v>126</v>
      </c>
      <c r="C14" s="18" t="str">
        <f>IF(B14=0," ",VLOOKUP(B14,[1]Женщины!B$1:H$65536,2,FALSE))</f>
        <v>Бойчук Ирина</v>
      </c>
      <c r="D14" s="19" t="str">
        <f>IF(B14=0," ",VLOOKUP($B14,[1]Женщины!$B$1:$H$65536,3,FALSE))</f>
        <v>16.07.2000</v>
      </c>
      <c r="E14" s="20" t="str">
        <f>IF(B14=0," ",IF(VLOOKUP($B14,[1]Женщины!$B$1:$H$65536,4,FALSE)=0," ",VLOOKUP($B14,[1]Женщины!$B$1:$H$65536,4,FALSE)))</f>
        <v>КМС</v>
      </c>
      <c r="F14" s="18" t="str">
        <f>IF(B14=0," ",VLOOKUP($B14,[1]Женщины!$B$1:$H$65536,5,FALSE))</f>
        <v>Новгородская</v>
      </c>
      <c r="G14" s="18" t="str">
        <f>IF(B14=0," ",VLOOKUP($B14,[1]Женщины!$B$1:$H$65536,6,FALSE))</f>
        <v>В Новгород</v>
      </c>
      <c r="H14" s="21">
        <v>3.0775462962962961E-4</v>
      </c>
      <c r="I14" s="22">
        <v>3.0127314814814817E-4</v>
      </c>
      <c r="J14" s="23" t="str">
        <f>IF(H14=0," ",IF(H14&lt;=[1]Разряды!$D$31,[1]Разряды!$D$3,IF(H14&lt;=[1]Разряды!$E$31,[1]Разряды!$E$3,IF(H14&lt;=[1]Разряды!$F$31,[1]Разряды!$F$3,IF(H14&lt;=[1]Разряды!$G$31,[1]Разряды!$G$3,IF(H14&lt;=[1]Разряды!$H$31,[1]Разряды!$H$3,IF(H14&lt;=[1]Разряды!$I$31,[1]Разряды!$I$3,IF(H14&lt;=[1]Разряды!$J$31,[1]Разряды!$J$3,"б/р"))))))))</f>
        <v>1р</v>
      </c>
      <c r="K14" s="12">
        <v>17</v>
      </c>
      <c r="L14" s="24" t="str">
        <f>IF(B14=0," ",VLOOKUP($B14,[1]Женщины!$B$1:$H$65536,7,FALSE))</f>
        <v>Савенков П.А.</v>
      </c>
    </row>
    <row r="15" spans="1:12" x14ac:dyDescent="0.25">
      <c r="A15" s="16">
        <v>3</v>
      </c>
      <c r="B15" s="17">
        <v>241</v>
      </c>
      <c r="C15" s="18" t="str">
        <f>IF(B15=0," ",VLOOKUP(B15,[1]Женщины!B$1:H$65536,2,FALSE))</f>
        <v>Кравцова Валерия</v>
      </c>
      <c r="D15" s="19" t="str">
        <f>IF(B15=0," ",VLOOKUP($B15,[1]Женщины!$B$1:$H$65536,3,FALSE))</f>
        <v>27.02.1998</v>
      </c>
      <c r="E15" s="20" t="str">
        <f>IF(B15=0," ",IF(VLOOKUP($B15,[1]Женщины!$B$1:$H$65536,4,FALSE)=0," ",VLOOKUP($B15,[1]Женщины!$B$1:$H$65536,4,FALSE)))</f>
        <v>КМС</v>
      </c>
      <c r="F15" s="18" t="str">
        <f>IF(B15=0," ",VLOOKUP($B15,[1]Женщины!$B$1:$H$65536,5,FALSE))</f>
        <v>Калининградская</v>
      </c>
      <c r="G15" s="18" t="str">
        <f>IF(B15=0," ",VLOOKUP($B15,[1]Женщины!$B$1:$H$65536,6,FALSE))</f>
        <v>Калининград, СДЮСШОР-4</v>
      </c>
      <c r="H15" s="21">
        <v>3.078703703703704E-4</v>
      </c>
      <c r="I15" s="22">
        <v>3.0335648148148149E-4</v>
      </c>
      <c r="J15" s="23" t="str">
        <f>IF(H15=0," ",IF(H15&lt;=[1]Разряды!$D$31,[1]Разряды!$D$3,IF(H15&lt;=[1]Разряды!$E$31,[1]Разряды!$E$3,IF(H15&lt;=[1]Разряды!$F$31,[1]Разряды!$F$3,IF(H15&lt;=[1]Разряды!$G$31,[1]Разряды!$G$3,IF(H15&lt;=[1]Разряды!$H$31,[1]Разряды!$H$3,IF(H15&lt;=[1]Разряды!$I$31,[1]Разряды!$I$3,IF(H15&lt;=[1]Разряды!$J$31,[1]Разряды!$J$3,"б/р"))))))))</f>
        <v>1р</v>
      </c>
      <c r="K15" s="13">
        <v>15</v>
      </c>
      <c r="L15" s="24" t="str">
        <f>IF(B15=0," ",VLOOKUP($B15,[1]Женщины!$B$1:$H$65536,7,FALSE))</f>
        <v>Сельская Л.М., Маляревич В.В.</v>
      </c>
    </row>
    <row r="16" spans="1:12" x14ac:dyDescent="0.25">
      <c r="A16" s="25">
        <v>4</v>
      </c>
      <c r="B16" s="17">
        <v>583</v>
      </c>
      <c r="C16" s="18" t="str">
        <f>IF(B16=0," ",VLOOKUP(B16,[1]Женщины!B$1:H$65536,2,FALSE))</f>
        <v>Сошилова Александра</v>
      </c>
      <c r="D16" s="19" t="str">
        <f>IF(B16=0," ",VLOOKUP($B16,[1]Женщины!$B$1:$H$65536,3,FALSE))</f>
        <v>20.05.1999</v>
      </c>
      <c r="E16" s="20" t="str">
        <f>IF(B16=0," ",IF(VLOOKUP($B16,[1]Женщины!$B$1:$H$65536,4,FALSE)=0," ",VLOOKUP($B16,[1]Женщины!$B$1:$H$65536,4,FALSE)))</f>
        <v>1р</v>
      </c>
      <c r="F16" s="18" t="str">
        <f>IF(B16=0," ",VLOOKUP($B16,[1]Женщины!$B$1:$H$65536,5,FALSE))</f>
        <v>Архангельская</v>
      </c>
      <c r="G16" s="18" t="str">
        <f>IF(B16=0," ",VLOOKUP($B16,[1]Женщины!$B$1:$H$65536,6,FALSE))</f>
        <v>Архангельск, МБОУ ДОД "ДЮСШ-1"</v>
      </c>
      <c r="H16" s="26">
        <v>3.0972222222222225E-4</v>
      </c>
      <c r="I16" s="22">
        <v>3.0740740740740739E-4</v>
      </c>
      <c r="J16" s="23" t="str">
        <f>IF(H16=0," ",IF(H16&lt;=[1]Разряды!$D$31,[1]Разряды!$D$3,IF(H16&lt;=[1]Разряды!$E$31,[1]Разряды!$E$3,IF(H16&lt;=[1]Разряды!$F$31,[1]Разряды!$F$3,IF(H16&lt;=[1]Разряды!$G$31,[1]Разряды!$G$3,IF(H16&lt;=[1]Разряды!$H$31,[1]Разряды!$H$3,IF(H16&lt;=[1]Разряды!$I$31,[1]Разряды!$I$3,IF(H16&lt;=[1]Разряды!$J$31,[1]Разряды!$J$3,"б/р"))))))))</f>
        <v>1р</v>
      </c>
      <c r="K16" s="12">
        <v>14</v>
      </c>
      <c r="L16" s="18" t="str">
        <f>IF(B16=0," ",VLOOKUP($B16,[1]Женщины!$B$1:$H$65536,7,FALSE))</f>
        <v>Брюхова О.Б.</v>
      </c>
    </row>
    <row r="17" spans="1:12" x14ac:dyDescent="0.25">
      <c r="A17" s="25">
        <v>5</v>
      </c>
      <c r="B17" s="17">
        <v>190</v>
      </c>
      <c r="C17" s="18" t="str">
        <f>IF(B17=0," ",VLOOKUP(B17,[1]Женщины!B$1:H$65536,2,FALSE))</f>
        <v>Савина Марина</v>
      </c>
      <c r="D17" s="19" t="str">
        <f>IF(B17=0," ",VLOOKUP($B17,[1]Женщины!$B$1:$H$65536,3,FALSE))</f>
        <v>1999</v>
      </c>
      <c r="E17" s="20" t="str">
        <f>IF(B17=0," ",IF(VLOOKUP($B17,[1]Женщины!$B$1:$H$65536,4,FALSE)=0," ",VLOOKUP($B17,[1]Женщины!$B$1:$H$65536,4,FALSE)))</f>
        <v>КМС</v>
      </c>
      <c r="F17" s="18" t="str">
        <f>IF(B17=0," ",VLOOKUP($B17,[1]Женщины!$B$1:$H$65536,5,FALSE))</f>
        <v>Архангельская</v>
      </c>
      <c r="G17" s="18" t="str">
        <f>IF(B17=0," ",VLOOKUP($B17,[1]Женщины!$B$1:$H$65536,6,FALSE))</f>
        <v>Коряжма, ДЮСШ</v>
      </c>
      <c r="H17" s="26">
        <v>3.1006944444444447E-4</v>
      </c>
      <c r="I17" s="21"/>
      <c r="J17" s="23" t="str">
        <f>IF(H17=0," ",IF(H17&lt;=[1]Разряды!$D$31,[1]Разряды!$D$3,IF(H17&lt;=[1]Разряды!$E$31,[1]Разряды!$E$3,IF(H17&lt;=[1]Разряды!$F$31,[1]Разряды!$F$3,IF(H17&lt;=[1]Разряды!$G$31,[1]Разряды!$G$3,IF(H17&lt;=[1]Разряды!$H$31,[1]Разряды!$H$3,IF(H17&lt;=[1]Разряды!$I$31,[1]Разряды!$I$3,IF(H17&lt;=[1]Разряды!$J$31,[1]Разряды!$J$3,"б/р"))))))))</f>
        <v>1р</v>
      </c>
      <c r="K17" s="12" t="s">
        <v>20</v>
      </c>
      <c r="L17" s="18" t="str">
        <f>IF(B17=0," ",VLOOKUP($B17,[1]Женщины!$B$1:$H$65536,7,FALSE))</f>
        <v>Казанцев Л.А.</v>
      </c>
    </row>
    <row r="18" spans="1:12" x14ac:dyDescent="0.25">
      <c r="A18" s="25">
        <v>6</v>
      </c>
      <c r="B18" s="17">
        <v>73</v>
      </c>
      <c r="C18" s="18" t="str">
        <f>IF(B18=0," ",VLOOKUP(B18,[1]Женщины!B$1:H$65536,2,FALSE))</f>
        <v>Васильева Ольга</v>
      </c>
      <c r="D18" s="19" t="str">
        <f>IF(B18=0," ",VLOOKUP($B18,[1]Женщины!$B$1:$H$65536,3,FALSE))</f>
        <v>21.11.1999</v>
      </c>
      <c r="E18" s="20" t="str">
        <f>IF(B18=0," ",IF(VLOOKUP($B18,[1]Женщины!$B$1:$H$65536,4,FALSE)=0," ",VLOOKUP($B18,[1]Женщины!$B$1:$H$65536,4,FALSE)))</f>
        <v>1р</v>
      </c>
      <c r="F18" s="18" t="str">
        <f>IF(B18=0," ",VLOOKUP($B18,[1]Женщины!$B$1:$H$65536,5,FALSE))</f>
        <v>Ярославская</v>
      </c>
      <c r="G18" s="18" t="str">
        <f>IF(B18=0," ",VLOOKUP($B18,[1]Женщины!$B$1:$H$65536,6,FALSE))</f>
        <v>Рыбинск, СДЮСШОР-2</v>
      </c>
      <c r="H18" s="21">
        <v>3.1122685185185187E-4</v>
      </c>
      <c r="I18" s="21"/>
      <c r="J18" s="23" t="str">
        <f>IF(H18=0," ",IF(H18&lt;=[1]Разряды!$D$31,[1]Разряды!$D$3,IF(H18&lt;=[1]Разряды!$E$31,[1]Разряды!$E$3,IF(H18&lt;=[1]Разряды!$F$31,[1]Разряды!$F$3,IF(H18&lt;=[1]Разряды!$G$31,[1]Разряды!$G$3,IF(H18&lt;=[1]Разряды!$H$31,[1]Разряды!$H$3,IF(H18&lt;=[1]Разряды!$I$31,[1]Разряды!$I$3,IF(H18&lt;=[1]Разряды!$J$31,[1]Разряды!$J$3,"б/р"))))))))</f>
        <v>1р</v>
      </c>
      <c r="K18" s="13">
        <v>13</v>
      </c>
      <c r="L18" s="24" t="str">
        <f>IF(B18=0," ",VLOOKUP($B18,[1]Женщины!$B$1:$H$65536,7,FALSE))</f>
        <v>Иванова И.М., Соколова Н.М.</v>
      </c>
    </row>
    <row r="19" spans="1:12" x14ac:dyDescent="0.25">
      <c r="A19" s="25">
        <v>7</v>
      </c>
      <c r="B19" s="17">
        <v>193</v>
      </c>
      <c r="C19" s="18" t="str">
        <f>IF(B19=0," ",VLOOKUP(B19,[1]Женщины!B$1:H$65536,2,FALSE))</f>
        <v>Бебякина Яна</v>
      </c>
      <c r="D19" s="19" t="str">
        <f>IF(B19=0," ",VLOOKUP($B19,[1]Женщины!$B$1:$H$65536,3,FALSE))</f>
        <v>1998</v>
      </c>
      <c r="E19" s="20" t="str">
        <f>IF(B19=0," ",IF(VLOOKUP($B19,[1]Женщины!$B$1:$H$65536,4,FALSE)=0," ",VLOOKUP($B19,[1]Женщины!$B$1:$H$65536,4,FALSE)))</f>
        <v>1р</v>
      </c>
      <c r="F19" s="18" t="str">
        <f>IF(B19=0," ",VLOOKUP($B19,[1]Женщины!$B$1:$H$65536,5,FALSE))</f>
        <v>Архангельская</v>
      </c>
      <c r="G19" s="18" t="str">
        <f>IF(B19=0," ",VLOOKUP($B19,[1]Женщины!$B$1:$H$65536,6,FALSE))</f>
        <v>Коряжма, ДЮСШ</v>
      </c>
      <c r="H19" s="26">
        <v>3.1331018518518519E-4</v>
      </c>
      <c r="I19" s="22"/>
      <c r="J19" s="23" t="str">
        <f>IF(H19=0," ",IF(H19&lt;=[1]Разряды!$D$31,[1]Разряды!$D$3,IF(H19&lt;=[1]Разряды!$E$31,[1]Разряды!$E$3,IF(H19&lt;=[1]Разряды!$F$31,[1]Разряды!$F$3,IF(H19&lt;=[1]Разряды!$G$31,[1]Разряды!$G$3,IF(H19&lt;=[1]Разряды!$H$31,[1]Разряды!$H$3,IF(H19&lt;=[1]Разряды!$I$31,[1]Разряды!$I$3,IF(H19&lt;=[1]Разряды!$J$31,[1]Разряды!$J$3,"б/р"))))))))</f>
        <v>2р</v>
      </c>
      <c r="K19" s="12" t="s">
        <v>20</v>
      </c>
      <c r="L19" s="18" t="str">
        <f>IF(B19=0," ",VLOOKUP($B19,[1]Женщины!$B$1:$H$65536,7,FALSE))</f>
        <v>Казанцев Л.А.</v>
      </c>
    </row>
    <row r="20" spans="1:12" x14ac:dyDescent="0.25">
      <c r="A20" s="25">
        <v>8</v>
      </c>
      <c r="B20" s="17">
        <v>218</v>
      </c>
      <c r="C20" s="18" t="str">
        <f>IF(B20=0," ",VLOOKUP(B20,[1]Женщины!B$1:H$65536,2,FALSE))</f>
        <v>Креер Валерия</v>
      </c>
      <c r="D20" s="19" t="str">
        <f>IF(B20=0," ",VLOOKUP($B20,[1]Женщины!$B$1:$H$65536,3,FALSE))</f>
        <v>10.02.2000</v>
      </c>
      <c r="E20" s="20" t="str">
        <f>IF(B20=0," ",IF(VLOOKUP($B20,[1]Женщины!$B$1:$H$65536,4,FALSE)=0," ",VLOOKUP($B20,[1]Женщины!$B$1:$H$65536,4,FALSE)))</f>
        <v>1р</v>
      </c>
      <c r="F20" s="18" t="str">
        <f>IF(B20=0," ",VLOOKUP($B20,[1]Женщины!$B$1:$H$65536,5,FALSE))</f>
        <v>Мурманская</v>
      </c>
      <c r="G20" s="18" t="str">
        <f>IF(B20=0," ",VLOOKUP($B20,[1]Женщины!$B$1:$H$65536,6,FALSE))</f>
        <v>Мурманск, СДЮСШОР-4, Динамо</v>
      </c>
      <c r="H20" s="26">
        <v>3.1458333333333333E-4</v>
      </c>
      <c r="I20" s="21"/>
      <c r="J20" s="23" t="str">
        <f>IF(H20=0," ",IF(H20&lt;=[1]Разряды!$D$31,[1]Разряды!$D$3,IF(H20&lt;=[1]Разряды!$E$31,[1]Разряды!$E$3,IF(H20&lt;=[1]Разряды!$F$31,[1]Разряды!$F$3,IF(H20&lt;=[1]Разряды!$G$31,[1]Разряды!$G$3,IF(H20&lt;=[1]Разряды!$H$31,[1]Разряды!$H$3,IF(H20&lt;=[1]Разряды!$I$31,[1]Разряды!$I$3,IF(H20&lt;=[1]Разряды!$J$31,[1]Разряды!$J$3,"б/р"))))))))</f>
        <v>2р</v>
      </c>
      <c r="K20" s="12">
        <v>12</v>
      </c>
      <c r="L20" s="24" t="str">
        <f>IF(B20=0," ",VLOOKUP($B20,[1]Женщины!$B$1:$H$65536,7,FALSE))</f>
        <v>Фарутин Н.В., Попова И.С.</v>
      </c>
    </row>
    <row r="21" spans="1:12" x14ac:dyDescent="0.25">
      <c r="A21" s="25">
        <v>9</v>
      </c>
      <c r="B21" s="17">
        <v>352</v>
      </c>
      <c r="C21" s="18" t="str">
        <f>IF(B21=0," ",VLOOKUP(B21,[1]Женщины!B$1:H$65536,2,FALSE))</f>
        <v>Зобнина Елизавета</v>
      </c>
      <c r="D21" s="19" t="str">
        <f>IF(B21=0," ",VLOOKUP($B21,[1]Женщины!$B$1:$H$65536,3,FALSE))</f>
        <v>05.03.1998</v>
      </c>
      <c r="E21" s="20" t="str">
        <f>IF(B21=0," ",IF(VLOOKUP($B21,[1]Женщины!$B$1:$H$65536,4,FALSE)=0," ",VLOOKUP($B21,[1]Женщины!$B$1:$H$65536,4,FALSE)))</f>
        <v>1р</v>
      </c>
      <c r="F21" s="18" t="str">
        <f>IF(B21=0," ",VLOOKUP($B21,[1]Женщины!$B$1:$H$65536,5,FALSE))</f>
        <v>Вологодская</v>
      </c>
      <c r="G21" s="18" t="str">
        <f>IF(B21=0," ",VLOOKUP($B21,[1]Женщины!$B$1:$H$65536,6,FALSE))</f>
        <v>Вологда, АУ ФКиС ЦСП</v>
      </c>
      <c r="H21" s="21">
        <v>3.1493055555555555E-4</v>
      </c>
      <c r="I21" s="21"/>
      <c r="J21" s="23" t="str">
        <f>IF(H21=0," ",IF(H21&lt;=[1]Разряды!$D$31,[1]Разряды!$D$3,IF(H21&lt;=[1]Разряды!$E$31,[1]Разряды!$E$3,IF(H21&lt;=[1]Разряды!$F$31,[1]Разряды!$F$3,IF(H21&lt;=[1]Разряды!$G$31,[1]Разряды!$G$3,IF(H21&lt;=[1]Разряды!$H$31,[1]Разряды!$H$3,IF(H21&lt;=[1]Разряды!$I$31,[1]Разряды!$I$3,IF(H21&lt;=[1]Разряды!$J$31,[1]Разряды!$J$3,"б/р"))))))))</f>
        <v>2р</v>
      </c>
      <c r="K21" s="13">
        <v>11</v>
      </c>
      <c r="L21" s="24" t="str">
        <f>IF(B21=0," ",VLOOKUP($B21,[1]Женщины!$B$1:$H$65536,7,FALSE))</f>
        <v>Боголюбов В.Л., Коренин Ю.С.</v>
      </c>
    </row>
    <row r="22" spans="1:12" x14ac:dyDescent="0.25">
      <c r="A22" s="25">
        <v>10</v>
      </c>
      <c r="B22" s="17">
        <v>487</v>
      </c>
      <c r="C22" s="18" t="str">
        <f>IF(B22=0," ",VLOOKUP(B22,[1]Женщины!B$1:H$65536,2,FALSE))</f>
        <v>Виноградова Вероника</v>
      </c>
      <c r="D22" s="19" t="str">
        <f>IF(B22=0," ",VLOOKUP($B22,[1]Женщины!$B$1:$H$65536,3,FALSE))</f>
        <v>06.03.2000</v>
      </c>
      <c r="E22" s="20" t="str">
        <f>IF(B22=0," ",IF(VLOOKUP($B22,[1]Женщины!$B$1:$H$65536,4,FALSE)=0," ",VLOOKUP($B22,[1]Женщины!$B$1:$H$65536,4,FALSE)))</f>
        <v>1р</v>
      </c>
      <c r="F22" s="18" t="str">
        <f>IF(B22=0," ",VLOOKUP($B22,[1]Женщины!$B$1:$H$65536,5,FALSE))</f>
        <v>Вологодская</v>
      </c>
      <c r="G22" s="18" t="str">
        <f>IF(B22=0," ",VLOOKUP($B22,[1]Женщины!$B$1:$H$65536,6,FALSE))</f>
        <v>Череповец, ДЮСШ-2</v>
      </c>
      <c r="H22" s="21">
        <v>3.1516203703703703E-4</v>
      </c>
      <c r="I22" s="28"/>
      <c r="J22" s="23" t="str">
        <f>IF(H22=0," ",IF(H22&lt;=[1]Разряды!$D$31,[1]Разряды!$D$3,IF(H22&lt;=[1]Разряды!$E$31,[1]Разряды!$E$3,IF(H22&lt;=[1]Разряды!$F$31,[1]Разряды!$F$3,IF(H22&lt;=[1]Разряды!$G$31,[1]Разряды!$G$3,IF(H22&lt;=[1]Разряды!$H$31,[1]Разряды!$H$3,IF(H22&lt;=[1]Разряды!$I$31,[1]Разряды!$I$3,IF(H22&lt;=[1]Разряды!$J$31,[1]Разряды!$J$3,"б/р"))))))))</f>
        <v>2р</v>
      </c>
      <c r="K22" s="12" t="s">
        <v>20</v>
      </c>
      <c r="L22" s="24" t="str">
        <f>IF(B22=0," ",VLOOKUP($B22,[1]Женщины!$B$1:$H$65536,7,FALSE))</f>
        <v>Боголюбов В.Л.</v>
      </c>
    </row>
    <row r="23" spans="1:12" x14ac:dyDescent="0.25">
      <c r="A23" s="25">
        <v>11</v>
      </c>
      <c r="B23" s="17">
        <v>465</v>
      </c>
      <c r="C23" s="18" t="str">
        <f>IF(B23=0," ",VLOOKUP(B23,[1]Женщины!B$1:H$65536,2,FALSE))</f>
        <v>Спирина Татьяна</v>
      </c>
      <c r="D23" s="19" t="str">
        <f>IF(B23=0," ",VLOOKUP($B23,[1]Женщины!$B$1:$H$65536,3,FALSE))</f>
        <v>14.09.1999</v>
      </c>
      <c r="E23" s="20" t="str">
        <f>IF(B23=0," ",IF(VLOOKUP($B23,[1]Женщины!$B$1:$H$65536,4,FALSE)=0," ",VLOOKUP($B23,[1]Женщины!$B$1:$H$65536,4,FALSE)))</f>
        <v>1р</v>
      </c>
      <c r="F23" s="18" t="str">
        <f>IF(B23=0," ",VLOOKUP($B23,[1]Женщины!$B$1:$H$65536,5,FALSE))</f>
        <v>Вологодская</v>
      </c>
      <c r="G23" s="18" t="str">
        <f>IF(B23=0," ",VLOOKUP($B23,[1]Женщины!$B$1:$H$65536,6,FALSE))</f>
        <v>Череповец, ДЮСШ-2</v>
      </c>
      <c r="H23" s="26">
        <v>3.2106481481481477E-4</v>
      </c>
      <c r="I23" s="21"/>
      <c r="J23" s="23" t="str">
        <f>IF(H23=0," ",IF(H23&lt;=[1]Разряды!$D$31,[1]Разряды!$D$3,IF(H23&lt;=[1]Разряды!$E$31,[1]Разряды!$E$3,IF(H23&lt;=[1]Разряды!$F$31,[1]Разряды!$F$3,IF(H23&lt;=[1]Разряды!$G$31,[1]Разряды!$G$3,IF(H23&lt;=[1]Разряды!$H$31,[1]Разряды!$H$3,IF(H23&lt;=[1]Разряды!$I$31,[1]Разряды!$I$3,IF(H23&lt;=[1]Разряды!$J$31,[1]Разряды!$J$3,"б/р"))))))))</f>
        <v>2р</v>
      </c>
      <c r="K23" s="12">
        <v>10</v>
      </c>
      <c r="L23" s="18" t="str">
        <f>IF(B23=0," ",VLOOKUP($B23,[1]Женщины!$B$1:$H$65536,7,FALSE))</f>
        <v>Воробьева Н.Н.</v>
      </c>
    </row>
    <row r="24" spans="1:12" x14ac:dyDescent="0.25">
      <c r="A24" s="25">
        <v>12</v>
      </c>
      <c r="B24" s="17">
        <v>513</v>
      </c>
      <c r="C24" s="18" t="str">
        <f>IF(B24=0," ",VLOOKUP(B24,[1]Женщины!B$1:H$65536,2,FALSE))</f>
        <v>Федотова Вероника</v>
      </c>
      <c r="D24" s="19" t="str">
        <f>IF(B24=0," ",VLOOKUP($B24,[1]Женщины!$B$1:$H$65536,3,FALSE))</f>
        <v>07.12.1998</v>
      </c>
      <c r="E24" s="20" t="str">
        <f>IF(B24=0," ",IF(VLOOKUP($B24,[1]Женщины!$B$1:$H$65536,4,FALSE)=0," ",VLOOKUP($B24,[1]Женщины!$B$1:$H$65536,4,FALSE)))</f>
        <v>1р</v>
      </c>
      <c r="F24" s="18" t="str">
        <f>IF(B24=0," ",VLOOKUP($B24,[1]Женщины!$B$1:$H$65536,5,FALSE))</f>
        <v>Владимирская</v>
      </c>
      <c r="G24" s="18" t="str">
        <f>IF(B24=0," ",VLOOKUP($B24,[1]Женщины!$B$1:$H$65536,6,FALSE))</f>
        <v>Г-Хрустальный, ДЮСШ</v>
      </c>
      <c r="H24" s="26">
        <v>3.2164351851851852E-4</v>
      </c>
      <c r="I24" s="21"/>
      <c r="J24" s="23" t="str">
        <f>IF(H24=0," ",IF(H24&lt;=[1]Разряды!$D$31,[1]Разряды!$D$3,IF(H24&lt;=[1]Разряды!$E$31,[1]Разряды!$E$3,IF(H24&lt;=[1]Разряды!$F$31,[1]Разряды!$F$3,IF(H24&lt;=[1]Разряды!$G$31,[1]Разряды!$G$3,IF(H24&lt;=[1]Разряды!$H$31,[1]Разряды!$H$3,IF(H24&lt;=[1]Разряды!$I$31,[1]Разряды!$I$3,IF(H24&lt;=[1]Разряды!$J$31,[1]Разряды!$J$3,"б/р"))))))))</f>
        <v>2р</v>
      </c>
      <c r="K24" s="12" t="s">
        <v>20</v>
      </c>
      <c r="L24" s="18" t="str">
        <f>IF(B24=0," ",VLOOKUP($B24,[1]Женщины!$B$1:$H$65536,7,FALSE))</f>
        <v>Волкова Л.А.</v>
      </c>
    </row>
    <row r="25" spans="1:12" x14ac:dyDescent="0.25">
      <c r="A25" s="25">
        <v>13</v>
      </c>
      <c r="B25" s="17">
        <v>484</v>
      </c>
      <c r="C25" s="18" t="str">
        <f>IF(B25=0," ",VLOOKUP(B25,[1]Женщины!B$1:H$65536,2,FALSE))</f>
        <v>Навацкая Софья</v>
      </c>
      <c r="D25" s="19" t="str">
        <f>IF(B25=0," ",VLOOKUP($B25,[1]Женщины!$B$1:$H$65536,3,FALSE))</f>
        <v>11.02.1999</v>
      </c>
      <c r="E25" s="20" t="str">
        <f>IF(B25=0," ",IF(VLOOKUP($B25,[1]Женщины!$B$1:$H$65536,4,FALSE)=0," ",VLOOKUP($B25,[1]Женщины!$B$1:$H$65536,4,FALSE)))</f>
        <v>2р</v>
      </c>
      <c r="F25" s="18" t="str">
        <f>IF(B25=0," ",VLOOKUP($B25,[1]Женщины!$B$1:$H$65536,5,FALSE))</f>
        <v>Вологодская</v>
      </c>
      <c r="G25" s="18" t="str">
        <f>IF(B25=0," ",VLOOKUP($B25,[1]Женщины!$B$1:$H$65536,6,FALSE))</f>
        <v>Череповец, ДЮСШ-2</v>
      </c>
      <c r="H25" s="26">
        <v>3.2175925925925926E-4</v>
      </c>
      <c r="I25" s="22"/>
      <c r="J25" s="23" t="str">
        <f>IF(H25=0," ",IF(H25&lt;=[1]Разряды!$D$31,[1]Разряды!$D$3,IF(H25&lt;=[1]Разряды!$E$31,[1]Разряды!$E$3,IF(H25&lt;=[1]Разряды!$F$31,[1]Разряды!$F$3,IF(H25&lt;=[1]Разряды!$G$31,[1]Разряды!$G$3,IF(H25&lt;=[1]Разряды!$H$31,[1]Разряды!$H$3,IF(H25&lt;=[1]Разряды!$I$31,[1]Разряды!$I$3,IF(H25&lt;=[1]Разряды!$J$31,[1]Разряды!$J$3,"б/р"))))))))</f>
        <v>2р</v>
      </c>
      <c r="K25" s="12">
        <v>9</v>
      </c>
      <c r="L25" s="24" t="str">
        <f>IF(B25=0," ",VLOOKUP($B25,[1]Женщины!$B$1:$H$65536,7,FALSE))</f>
        <v>Лебедев А.В.</v>
      </c>
    </row>
    <row r="26" spans="1:12" x14ac:dyDescent="0.25">
      <c r="A26" s="25">
        <v>14</v>
      </c>
      <c r="B26" s="17">
        <v>62</v>
      </c>
      <c r="C26" s="18" t="str">
        <f>IF(B26=0," ",VLOOKUP(B26,[1]Женщины!B$1:H$65536,2,FALSE))</f>
        <v>Андреева Анастасия</v>
      </c>
      <c r="D26" s="19" t="str">
        <f>IF(B26=0," ",VLOOKUP($B26,[1]Женщины!$B$1:$H$65536,3,FALSE))</f>
        <v>21.01.1998</v>
      </c>
      <c r="E26" s="20" t="str">
        <f>IF(B26=0," ",IF(VLOOKUP($B26,[1]Женщины!$B$1:$H$65536,4,FALSE)=0," ",VLOOKUP($B26,[1]Женщины!$B$1:$H$65536,4,FALSE)))</f>
        <v>1р</v>
      </c>
      <c r="F26" s="18" t="str">
        <f>IF(B26=0," ",VLOOKUP($B26,[1]Женщины!$B$1:$H$65536,5,FALSE))</f>
        <v>Ярославская</v>
      </c>
      <c r="G26" s="18" t="str">
        <f>IF(B26=0," ",VLOOKUP($B26,[1]Женщины!$B$1:$H$65536,6,FALSE))</f>
        <v>Ярославль, СДЮСШОР-19</v>
      </c>
      <c r="H26" s="26">
        <v>3.2280092592592592E-4</v>
      </c>
      <c r="I26" s="21"/>
      <c r="J26" s="23" t="str">
        <f>IF(H26=0," ",IF(H26&lt;=[1]Разряды!$D$31,[1]Разряды!$D$3,IF(H26&lt;=[1]Разряды!$E$31,[1]Разряды!$E$3,IF(H26&lt;=[1]Разряды!$F$31,[1]Разряды!$F$3,IF(H26&lt;=[1]Разряды!$G$31,[1]Разряды!$G$3,IF(H26&lt;=[1]Разряды!$H$31,[1]Разряды!$H$3,IF(H26&lt;=[1]Разряды!$I$31,[1]Разряды!$I$3,IF(H26&lt;=[1]Разряды!$J$31,[1]Разряды!$J$3,"б/р"))))))))</f>
        <v>2р</v>
      </c>
      <c r="K26" s="12" t="s">
        <v>20</v>
      </c>
      <c r="L26" s="18" t="str">
        <f>IF(B26=0," ",VLOOKUP($B26,[1]Женщины!$B$1:$H$65536,7,FALSE))</f>
        <v>Круговой К.Н.</v>
      </c>
    </row>
    <row r="27" spans="1:12" x14ac:dyDescent="0.25">
      <c r="A27" s="25">
        <v>15</v>
      </c>
      <c r="B27" s="17">
        <v>122</v>
      </c>
      <c r="C27" s="18" t="str">
        <f>IF(B27=0," ",VLOOKUP(B27,[1]Женщины!B$1:H$65536,2,FALSE))</f>
        <v>Осипова Дарья</v>
      </c>
      <c r="D27" s="19" t="str">
        <f>IF(B27=0," ",VLOOKUP($B27,[1]Женщины!$B$1:$H$65536,3,FALSE))</f>
        <v>12.08.1998</v>
      </c>
      <c r="E27" s="20" t="str">
        <f>IF(B27=0," ",IF(VLOOKUP($B27,[1]Женщины!$B$1:$H$65536,4,FALSE)=0," ",VLOOKUP($B27,[1]Женщины!$B$1:$H$65536,4,FALSE)))</f>
        <v>1р</v>
      </c>
      <c r="F27" s="18" t="str">
        <f>IF(B27=0," ",VLOOKUP($B27,[1]Женщины!$B$1:$H$65536,5,FALSE))</f>
        <v>Ярославская</v>
      </c>
      <c r="G27" s="18" t="str">
        <f>IF(B27=0," ",VLOOKUP($B27,[1]Женщины!$B$1:$H$65536,6,FALSE))</f>
        <v>Рыбинск, СДЮСШОР-2</v>
      </c>
      <c r="H27" s="26">
        <v>3.2326388888888888E-4</v>
      </c>
      <c r="I27" s="26"/>
      <c r="J27" s="23" t="str">
        <f>IF(H27=0," ",IF(H27&lt;=[1]Разряды!$D$31,[1]Разряды!$D$3,IF(H27&lt;=[1]Разряды!$E$31,[1]Разряды!$E$3,IF(H27&lt;=[1]Разряды!$F$31,[1]Разряды!$F$3,IF(H27&lt;=[1]Разряды!$G$31,[1]Разряды!$G$3,IF(H27&lt;=[1]Разряды!$H$31,[1]Разряды!$H$3,IF(H27&lt;=[1]Разряды!$I$31,[1]Разряды!$I$3,IF(H27&lt;=[1]Разряды!$J$31,[1]Разряды!$J$3,"б/р"))))))))</f>
        <v>2р</v>
      </c>
      <c r="K27" s="12" t="s">
        <v>20</v>
      </c>
      <c r="L27" s="18" t="str">
        <f>IF(B27=0," ",VLOOKUP($B27,[1]Женщины!$B$1:$H$65536,7,FALSE))</f>
        <v>Пивентьев С.А.</v>
      </c>
    </row>
    <row r="28" spans="1:12" x14ac:dyDescent="0.25">
      <c r="A28" s="25">
        <v>16</v>
      </c>
      <c r="B28" s="17">
        <v>192</v>
      </c>
      <c r="C28" s="18" t="str">
        <f>IF(B28=0," ",VLOOKUP(B28,[1]Женщины!B$1:H$65536,2,FALSE))</f>
        <v>Кузьмина Анастасия</v>
      </c>
      <c r="D28" s="19" t="str">
        <f>IF(B28=0," ",VLOOKUP($B28,[1]Женщины!$B$1:$H$65536,3,FALSE))</f>
        <v>2000</v>
      </c>
      <c r="E28" s="20" t="str">
        <f>IF(B28=0," ",IF(VLOOKUP($B28,[1]Женщины!$B$1:$H$65536,4,FALSE)=0," ",VLOOKUP($B28,[1]Женщины!$B$1:$H$65536,4,FALSE)))</f>
        <v>2р</v>
      </c>
      <c r="F28" s="18" t="str">
        <f>IF(B28=0," ",VLOOKUP($B28,[1]Женщины!$B$1:$H$65536,5,FALSE))</f>
        <v>Архангельская</v>
      </c>
      <c r="G28" s="18" t="str">
        <f>IF(B28=0," ",VLOOKUP($B28,[1]Женщины!$B$1:$H$65536,6,FALSE))</f>
        <v>Коряжма, ДЮСШ</v>
      </c>
      <c r="H28" s="26">
        <v>3.25462962962963E-4</v>
      </c>
      <c r="I28" s="21"/>
      <c r="J28" s="23" t="str">
        <f>IF(H28=0," ",IF(H28&lt;=[1]Разряды!$D$31,[1]Разряды!$D$3,IF(H28&lt;=[1]Разряды!$E$31,[1]Разряды!$E$3,IF(H28&lt;=[1]Разряды!$F$31,[1]Разряды!$F$3,IF(H28&lt;=[1]Разряды!$G$31,[1]Разряды!$G$3,IF(H28&lt;=[1]Разряды!$H$31,[1]Разряды!$H$3,IF(H28&lt;=[1]Разряды!$I$31,[1]Разряды!$I$3,IF(H28&lt;=[1]Разряды!$J$31,[1]Разряды!$J$3,"б/р"))))))))</f>
        <v>2р</v>
      </c>
      <c r="K28" s="12" t="s">
        <v>20</v>
      </c>
      <c r="L28" s="18" t="str">
        <f>IF(B28=0," ",VLOOKUP($B28,[1]Женщины!$B$1:$H$65536,7,FALSE))</f>
        <v>Казанцев Л.А.</v>
      </c>
    </row>
    <row r="29" spans="1:12" x14ac:dyDescent="0.25">
      <c r="A29" s="25">
        <v>17</v>
      </c>
      <c r="B29" s="17">
        <v>595</v>
      </c>
      <c r="C29" s="18" t="str">
        <f>IF(B29=0," ",VLOOKUP(B29,[1]Женщины!B$1:H$65536,2,FALSE))</f>
        <v>Панова Юлия</v>
      </c>
      <c r="D29" s="19" t="str">
        <f>IF(B29=0," ",VLOOKUP($B29,[1]Женщины!$B$1:$H$65536,3,FALSE))</f>
        <v>22.06.1999</v>
      </c>
      <c r="E29" s="20" t="str">
        <f>IF(B29=0," ",IF(VLOOKUP($B29,[1]Женщины!$B$1:$H$65536,4,FALSE)=0," ",VLOOKUP($B29,[1]Женщины!$B$1:$H$65536,4,FALSE)))</f>
        <v>2р</v>
      </c>
      <c r="F29" s="18" t="str">
        <f>IF(B29=0," ",VLOOKUP($B29,[1]Женщины!$B$1:$H$65536,5,FALSE))</f>
        <v>Костромская</v>
      </c>
      <c r="G29" s="18" t="str">
        <f>IF(B29=0," ",VLOOKUP($B29,[1]Женщины!$B$1:$H$65536,6,FALSE))</f>
        <v>Шарья, СДЮСШОР</v>
      </c>
      <c r="H29" s="26">
        <v>3.260416666666667E-4</v>
      </c>
      <c r="I29" s="21"/>
      <c r="J29" s="23" t="str">
        <f>IF(H29=0," ",IF(H29&lt;=[1]Разряды!$D$31,[1]Разряды!$D$3,IF(H29&lt;=[1]Разряды!$E$31,[1]Разряды!$E$3,IF(H29&lt;=[1]Разряды!$F$31,[1]Разряды!$F$3,IF(H29&lt;=[1]Разряды!$G$31,[1]Разряды!$G$3,IF(H29&lt;=[1]Разряды!$H$31,[1]Разряды!$H$3,IF(H29&lt;=[1]Разряды!$I$31,[1]Разряды!$I$3,IF(H29&lt;=[1]Разряды!$J$31,[1]Разряды!$J$3,"б/р"))))))))</f>
        <v>2р</v>
      </c>
      <c r="K29" s="12" t="s">
        <v>20</v>
      </c>
      <c r="L29" s="24" t="str">
        <f>IF(B29=0," ",VLOOKUP($B29,[1]Женщины!$B$1:$H$65536,7,FALSE))</f>
        <v>Шалагинов А.Л.</v>
      </c>
    </row>
    <row r="30" spans="1:12" x14ac:dyDescent="0.25">
      <c r="A30" s="25">
        <v>18</v>
      </c>
      <c r="B30" s="17">
        <v>180</v>
      </c>
      <c r="C30" s="18" t="str">
        <f>IF(B30=0," ",VLOOKUP(B30,[1]Женщины!B$1:H$65536,2,FALSE))</f>
        <v>Жуковская Ксения</v>
      </c>
      <c r="D30" s="19" t="str">
        <f>IF(B30=0," ",VLOOKUP($B30,[1]Женщины!$B$1:$H$65536,3,FALSE))</f>
        <v>1998</v>
      </c>
      <c r="E30" s="20" t="str">
        <f>IF(B30=0," ",IF(VLOOKUP($B30,[1]Женщины!$B$1:$H$65536,4,FALSE)=0," ",VLOOKUP($B30,[1]Женщины!$B$1:$H$65536,4,FALSE)))</f>
        <v>1р</v>
      </c>
      <c r="F30" s="18" t="str">
        <f>IF(B30=0," ",VLOOKUP($B30,[1]Женщины!$B$1:$H$65536,5,FALSE))</f>
        <v>Р-ка Коми</v>
      </c>
      <c r="G30" s="18" t="str">
        <f>IF(B30=0," ",VLOOKUP($B30,[1]Женщины!$B$1:$H$65536,6,FALSE))</f>
        <v>Сыктывкар, КДЮСШ-1</v>
      </c>
      <c r="H30" s="26">
        <v>3.2789351851851854E-4</v>
      </c>
      <c r="I30" s="21"/>
      <c r="J30" s="23" t="str">
        <f>IF(H30=0," ",IF(H30&lt;=[1]Разряды!$D$31,[1]Разряды!$D$3,IF(H30&lt;=[1]Разряды!$E$31,[1]Разряды!$E$3,IF(H30&lt;=[1]Разряды!$F$31,[1]Разряды!$F$3,IF(H30&lt;=[1]Разряды!$G$31,[1]Разряды!$G$3,IF(H30&lt;=[1]Разряды!$H$31,[1]Разряды!$H$3,IF(H30&lt;=[1]Разряды!$I$31,[1]Разряды!$I$3,IF(H30&lt;=[1]Разряды!$J$31,[1]Разряды!$J$3,"б/р"))))))))</f>
        <v>2р</v>
      </c>
      <c r="K30" s="12">
        <v>8</v>
      </c>
      <c r="L30" s="18" t="str">
        <f>IF(B30=0," ",VLOOKUP($B30,[1]Женщины!$B$1:$H$65536,7,FALSE))</f>
        <v>Панюкова М.А.</v>
      </c>
    </row>
    <row r="31" spans="1:12" x14ac:dyDescent="0.25">
      <c r="A31" s="25">
        <v>19</v>
      </c>
      <c r="B31" s="17">
        <v>102</v>
      </c>
      <c r="C31" s="18" t="str">
        <f>IF(B31=0," ",VLOOKUP(B31,[1]Женщины!B$1:H$65536,2,FALSE))</f>
        <v>Смолинова Юлия</v>
      </c>
      <c r="D31" s="19" t="str">
        <f>IF(B31=0," ",VLOOKUP($B31,[1]Женщины!$B$1:$H$65536,3,FALSE))</f>
        <v>26.08.1998</v>
      </c>
      <c r="E31" s="20" t="str">
        <f>IF(B31=0," ",IF(VLOOKUP($B31,[1]Женщины!$B$1:$H$65536,4,FALSE)=0," ",VLOOKUP($B31,[1]Женщины!$B$1:$H$65536,4,FALSE)))</f>
        <v>1р</v>
      </c>
      <c r="F31" s="18" t="str">
        <f>IF(B31=0," ",VLOOKUP($B31,[1]Женщины!$B$1:$H$65536,5,FALSE))</f>
        <v>Ярославская</v>
      </c>
      <c r="G31" s="18" t="str">
        <f>IF(B31=0," ",VLOOKUP($B31,[1]Женщины!$B$1:$H$65536,6,FALSE))</f>
        <v>Рыбинск, СДЮСШОР-2</v>
      </c>
      <c r="H31" s="26">
        <v>3.2789351851851854E-4</v>
      </c>
      <c r="I31" s="21"/>
      <c r="J31" s="23" t="str">
        <f>IF(H31=0," ",IF(H31&lt;=[1]Разряды!$D$31,[1]Разряды!$D$3,IF(H31&lt;=[1]Разряды!$E$31,[1]Разряды!$E$3,IF(H31&lt;=[1]Разряды!$F$31,[1]Разряды!$F$3,IF(H31&lt;=[1]Разряды!$G$31,[1]Разряды!$G$3,IF(H31&lt;=[1]Разряды!$H$31,[1]Разряды!$H$3,IF(H31&lt;=[1]Разряды!$I$31,[1]Разряды!$I$3,IF(H31&lt;=[1]Разряды!$J$31,[1]Разряды!$J$3,"б/р"))))))))</f>
        <v>2р</v>
      </c>
      <c r="K31" s="12" t="s">
        <v>20</v>
      </c>
      <c r="L31" s="18" t="str">
        <f>IF(B31=0," ",VLOOKUP($B31,[1]Женщины!$B$1:$H$65536,7,FALSE))</f>
        <v>Шалонов В.Л.</v>
      </c>
    </row>
    <row r="32" spans="1:12" x14ac:dyDescent="0.25">
      <c r="A32" s="25">
        <v>20</v>
      </c>
      <c r="B32" s="17">
        <v>509</v>
      </c>
      <c r="C32" s="18" t="str">
        <f>IF(B32=0," ",VLOOKUP(B32,[1]Женщины!B$1:H$65536,2,FALSE))</f>
        <v>Чиркина Наталья</v>
      </c>
      <c r="D32" s="19" t="str">
        <f>IF(B32=0," ",VLOOKUP($B32,[1]Женщины!$B$1:$H$65536,3,FALSE))</f>
        <v>28.01.1998</v>
      </c>
      <c r="E32" s="20" t="str">
        <f>IF(B32=0," ",IF(VLOOKUP($B32,[1]Женщины!$B$1:$H$65536,4,FALSE)=0," ",VLOOKUP($B32,[1]Женщины!$B$1:$H$65536,4,FALSE)))</f>
        <v>1р</v>
      </c>
      <c r="F32" s="18" t="str">
        <f>IF(B32=0," ",VLOOKUP($B32,[1]Женщины!$B$1:$H$65536,5,FALSE))</f>
        <v>Псковская</v>
      </c>
      <c r="G32" s="18" t="str">
        <f>IF(B32=0," ",VLOOKUP($B32,[1]Женщины!$B$1:$H$65536,6,FALSE))</f>
        <v xml:space="preserve">п. Пустошка, ДЮСШ  </v>
      </c>
      <c r="H32" s="26">
        <v>3.289351851851852E-4</v>
      </c>
      <c r="I32" s="21"/>
      <c r="J32" s="23" t="str">
        <f>IF(H32=0," ",IF(H32&lt;=[1]Разряды!$D$31,[1]Разряды!$D$3,IF(H32&lt;=[1]Разряды!$E$31,[1]Разряды!$E$3,IF(H32&lt;=[1]Разряды!$F$31,[1]Разряды!$F$3,IF(H32&lt;=[1]Разряды!$G$31,[1]Разряды!$G$3,IF(H32&lt;=[1]Разряды!$H$31,[1]Разряды!$H$3,IF(H32&lt;=[1]Разряды!$I$31,[1]Разряды!$I$3,IF(H32&lt;=[1]Разряды!$J$31,[1]Разряды!$J$3,"б/р"))))))))</f>
        <v>2р</v>
      </c>
      <c r="K32" s="13">
        <v>7</v>
      </c>
      <c r="L32" s="18" t="str">
        <f>IF(B32=0," ",VLOOKUP($B32,[1]Женщины!$B$1:$H$65536,7,FALSE))</f>
        <v>самостоятельно</v>
      </c>
    </row>
    <row r="33" spans="1:12" x14ac:dyDescent="0.25">
      <c r="A33" s="25">
        <v>21</v>
      </c>
      <c r="B33" s="17">
        <v>232</v>
      </c>
      <c r="C33" s="18" t="str">
        <f>IF(B33=0," ",VLOOKUP(B33,[1]Женщины!B$1:H$65536,2,FALSE))</f>
        <v>Дахина Яна</v>
      </c>
      <c r="D33" s="19" t="str">
        <f>IF(B33=0," ",VLOOKUP($B33,[1]Женщины!$B$1:$H$65536,3,FALSE))</f>
        <v>18.07.2000</v>
      </c>
      <c r="E33" s="20" t="str">
        <f>IF(B33=0," ",IF(VLOOKUP($B33,[1]Женщины!$B$1:$H$65536,4,FALSE)=0," ",VLOOKUP($B33,[1]Женщины!$B$1:$H$65536,4,FALSE)))</f>
        <v>1р</v>
      </c>
      <c r="F33" s="18" t="str">
        <f>IF(B33=0," ",VLOOKUP($B33,[1]Женщины!$B$1:$H$65536,5,FALSE))</f>
        <v>Архангельская</v>
      </c>
      <c r="G33" s="18" t="str">
        <f>IF(B33=0," ",VLOOKUP($B33,[1]Женщины!$B$1:$H$65536,6,FALSE))</f>
        <v>Архангельск, МБОУ ДОД "ДЮСШ-1"</v>
      </c>
      <c r="H33" s="26">
        <v>3.2916666666666668E-4</v>
      </c>
      <c r="I33" s="21"/>
      <c r="J33" s="23" t="str">
        <f>IF(H33=0," ",IF(H33&lt;=[1]Разряды!$D$31,[1]Разряды!$D$3,IF(H33&lt;=[1]Разряды!$E$31,[1]Разряды!$E$3,IF(H33&lt;=[1]Разряды!$F$31,[1]Разряды!$F$3,IF(H33&lt;=[1]Разряды!$G$31,[1]Разряды!$G$3,IF(H33&lt;=[1]Разряды!$H$31,[1]Разряды!$H$3,IF(H33&lt;=[1]Разряды!$I$31,[1]Разряды!$I$3,IF(H33&lt;=[1]Разряды!$J$31,[1]Разряды!$J$3,"б/р"))))))))</f>
        <v>2р</v>
      </c>
      <c r="K33" s="12" t="s">
        <v>20</v>
      </c>
      <c r="L33" s="18" t="str">
        <f>IF(B33=0," ",VLOOKUP($B33,[1]Женщины!$B$1:$H$65536,7,FALSE))</f>
        <v>Брюхова О.Б.</v>
      </c>
    </row>
    <row r="34" spans="1:12" x14ac:dyDescent="0.25">
      <c r="A34" s="25">
        <v>22</v>
      </c>
      <c r="B34" s="17">
        <v>217</v>
      </c>
      <c r="C34" s="18" t="str">
        <f>IF(B34=0," ",VLOOKUP(B34,[1]Женщины!B$1:H$65536,2,FALSE))</f>
        <v>Фирсова Екатерина</v>
      </c>
      <c r="D34" s="19" t="str">
        <f>IF(B34=0," ",VLOOKUP($B34,[1]Женщины!$B$1:$H$65536,3,FALSE))</f>
        <v>2000</v>
      </c>
      <c r="E34" s="20" t="str">
        <f>IF(B34=0," ",IF(VLOOKUP($B34,[1]Женщины!$B$1:$H$65536,4,FALSE)=0," ",VLOOKUP($B34,[1]Женщины!$B$1:$H$65536,4,FALSE)))</f>
        <v>1р</v>
      </c>
      <c r="F34" s="18" t="str">
        <f>IF(B34=0," ",VLOOKUP($B34,[1]Женщины!$B$1:$H$65536,5,FALSE))</f>
        <v>Мурманская</v>
      </c>
      <c r="G34" s="18" t="str">
        <f>IF(B34=0," ",VLOOKUP($B34,[1]Женщины!$B$1:$H$65536,6,FALSE))</f>
        <v>Мурманск, СДЮСШОР-4</v>
      </c>
      <c r="H34" s="26">
        <v>3.2928240740740742E-4</v>
      </c>
      <c r="I34" s="21"/>
      <c r="J34" s="23" t="str">
        <f>IF(H34=0," ",IF(H34&lt;=[1]Разряды!$D$31,[1]Разряды!$D$3,IF(H34&lt;=[1]Разряды!$E$31,[1]Разряды!$E$3,IF(H34&lt;=[1]Разряды!$F$31,[1]Разряды!$F$3,IF(H34&lt;=[1]Разряды!$G$31,[1]Разряды!$G$3,IF(H34&lt;=[1]Разряды!$H$31,[1]Разряды!$H$3,IF(H34&lt;=[1]Разряды!$I$31,[1]Разряды!$I$3,IF(H34&lt;=[1]Разряды!$J$31,[1]Разряды!$J$3,"б/р"))))))))</f>
        <v>2р</v>
      </c>
      <c r="K34" s="13">
        <v>6</v>
      </c>
      <c r="L34" s="24" t="str">
        <f>IF(B34=0," ",VLOOKUP($B34,[1]Женщины!$B$1:$H$65536,7,FALSE))</f>
        <v>Кацан Т.Н.</v>
      </c>
    </row>
    <row r="35" spans="1:12" x14ac:dyDescent="0.25">
      <c r="A35" s="25">
        <v>23</v>
      </c>
      <c r="B35" s="17">
        <v>491</v>
      </c>
      <c r="C35" s="18" t="str">
        <f>IF(B35=0," ",VLOOKUP(B35,[1]Женщины!B$1:H$65536,2,FALSE))</f>
        <v>Волкова Александра</v>
      </c>
      <c r="D35" s="19" t="str">
        <f>IF(B35=0," ",VLOOKUP($B35,[1]Женщины!$B$1:$H$65536,3,FALSE))</f>
        <v>08.06.1998</v>
      </c>
      <c r="E35" s="20" t="str">
        <f>IF(B35=0," ",IF(VLOOKUP($B35,[1]Женщины!$B$1:$H$65536,4,FALSE)=0," ",VLOOKUP($B35,[1]Женщины!$B$1:$H$65536,4,FALSE)))</f>
        <v>1р</v>
      </c>
      <c r="F35" s="18" t="str">
        <f>IF(B35=0," ",VLOOKUP($B35,[1]Женщины!$B$1:$H$65536,5,FALSE))</f>
        <v>Вологодская</v>
      </c>
      <c r="G35" s="18" t="str">
        <f>IF(B35=0," ",VLOOKUP($B35,[1]Женщины!$B$1:$H$65536,6,FALSE))</f>
        <v>Череповец, ДЮСШ-2</v>
      </c>
      <c r="H35" s="26">
        <v>3.2928240740740742E-4</v>
      </c>
      <c r="I35" s="21"/>
      <c r="J35" s="23" t="str">
        <f>IF(H35=0," ",IF(H35&lt;=[1]Разряды!$D$31,[1]Разряды!$D$3,IF(H35&lt;=[1]Разряды!$E$31,[1]Разряды!$E$3,IF(H35&lt;=[1]Разряды!$F$31,[1]Разряды!$F$3,IF(H35&lt;=[1]Разряды!$G$31,[1]Разряды!$G$3,IF(H35&lt;=[1]Разряды!$H$31,[1]Разряды!$H$3,IF(H35&lt;=[1]Разряды!$I$31,[1]Разряды!$I$3,IF(H35&lt;=[1]Разряды!$J$31,[1]Разряды!$J$3,"б/р"))))))))</f>
        <v>2р</v>
      </c>
      <c r="K35" s="12" t="s">
        <v>20</v>
      </c>
      <c r="L35" s="24" t="str">
        <f>IF(B35=0," ",VLOOKUP($B35,[1]Женщины!$B$1:$H$65536,7,FALSE))</f>
        <v>Столбова О.В.</v>
      </c>
    </row>
    <row r="36" spans="1:12" x14ac:dyDescent="0.25">
      <c r="A36" s="25">
        <v>24</v>
      </c>
      <c r="B36" s="56">
        <v>189</v>
      </c>
      <c r="C36" s="18" t="str">
        <f>IF(B36=0," ",VLOOKUP(B36,[1]Женщины!B$1:H$65536,2,FALSE))</f>
        <v>Милославская Наталья</v>
      </c>
      <c r="D36" s="19" t="str">
        <f>IF(B36=0," ",VLOOKUP($B36,[1]Женщины!$B$1:$H$65536,3,FALSE))</f>
        <v>1999</v>
      </c>
      <c r="E36" s="20" t="str">
        <f>IF(B36=0," ",IF(VLOOKUP($B36,[1]Женщины!$B$1:$H$65536,4,FALSE)=0," ",VLOOKUP($B36,[1]Женщины!$B$1:$H$65536,4,FALSE)))</f>
        <v>1р</v>
      </c>
      <c r="F36" s="18" t="str">
        <f>IF(B36=0," ",VLOOKUP($B36,[1]Женщины!$B$1:$H$65536,5,FALSE))</f>
        <v>Архангельская</v>
      </c>
      <c r="G36" s="18" t="str">
        <f>IF(B36=0," ",VLOOKUP($B36,[1]Женщины!$B$1:$H$65536,6,FALSE))</f>
        <v>Коряжма, ДЮСШ</v>
      </c>
      <c r="H36" s="26">
        <v>3.3136574074074074E-4</v>
      </c>
      <c r="I36" s="21"/>
      <c r="J36" s="23" t="str">
        <f>IF(H36=0," ",IF(H36&lt;=[1]Разряды!$D$31,[1]Разряды!$D$3,IF(H36&lt;=[1]Разряды!$E$31,[1]Разряды!$E$3,IF(H36&lt;=[1]Разряды!$F$31,[1]Разряды!$F$3,IF(H36&lt;=[1]Разряды!$G$31,[1]Разряды!$G$3,IF(H36&lt;=[1]Разряды!$H$31,[1]Разряды!$H$3,IF(H36&lt;=[1]Разряды!$I$31,[1]Разряды!$I$3,IF(H36&lt;=[1]Разряды!$J$31,[1]Разряды!$J$3,"б/р"))))))))</f>
        <v>2р</v>
      </c>
      <c r="K36" s="12" t="s">
        <v>20</v>
      </c>
      <c r="L36" s="18" t="str">
        <f>IF(B36=0," ",VLOOKUP($B36,[1]Женщины!$B$1:$H$65536,7,FALSE))</f>
        <v>Казанцев Л.А.</v>
      </c>
    </row>
    <row r="37" spans="1:12" x14ac:dyDescent="0.25">
      <c r="A37" s="25">
        <v>25</v>
      </c>
      <c r="B37" s="56">
        <v>132</v>
      </c>
      <c r="C37" s="18" t="str">
        <f>IF(B37=0," ",VLOOKUP(B37,[1]Женщины!B$1:H$65536,2,FALSE))</f>
        <v>Верещагина Маргарита</v>
      </c>
      <c r="D37" s="19" t="str">
        <f>IF(B37=0," ",VLOOKUP($B37,[1]Женщины!$B$1:$H$65536,3,FALSE))</f>
        <v>24.07.1998</v>
      </c>
      <c r="E37" s="20" t="str">
        <f>IF(B37=0," ",IF(VLOOKUP($B37,[1]Женщины!$B$1:$H$65536,4,FALSE)=0," ",VLOOKUP($B37,[1]Женщины!$B$1:$H$65536,4,FALSE)))</f>
        <v>2р</v>
      </c>
      <c r="F37" s="18" t="str">
        <f>IF(B37=0," ",VLOOKUP($B37,[1]Женщины!$B$1:$H$65536,5,FALSE))</f>
        <v>Вологодская</v>
      </c>
      <c r="G37" s="18" t="str">
        <f>IF(B37=0," ",VLOOKUP($B37,[1]Женщины!$B$1:$H$65536,6,FALSE))</f>
        <v>Вологда, ДЮСШ "Спартак"</v>
      </c>
      <c r="H37" s="26">
        <v>3.3171296296296296E-4</v>
      </c>
      <c r="I37" s="21"/>
      <c r="J37" s="23" t="str">
        <f>IF(H37=0," ",IF(H37&lt;=[1]Разряды!$D$31,[1]Разряды!$D$3,IF(H37&lt;=[1]Разряды!$E$31,[1]Разряды!$E$3,IF(H37&lt;=[1]Разряды!$F$31,[1]Разряды!$F$3,IF(H37&lt;=[1]Разряды!$G$31,[1]Разряды!$G$3,IF(H37&lt;=[1]Разряды!$H$31,[1]Разряды!$H$3,IF(H37&lt;=[1]Разряды!$I$31,[1]Разряды!$I$3,IF(H37&lt;=[1]Разряды!$J$31,[1]Разряды!$J$3,"б/р"))))))))</f>
        <v>2р</v>
      </c>
      <c r="K37" s="12" t="s">
        <v>20</v>
      </c>
      <c r="L37" s="18" t="str">
        <f>IF(B37=0," ",VLOOKUP($B37,[1]Женщины!$B$1:$H$65536,7,FALSE))</f>
        <v>Волков В.Н.</v>
      </c>
    </row>
    <row r="38" spans="1:12" x14ac:dyDescent="0.25">
      <c r="A38" s="25">
        <v>26</v>
      </c>
      <c r="B38" s="56">
        <v>166</v>
      </c>
      <c r="C38" s="18" t="str">
        <f>IF(B38=0," ",VLOOKUP(B38,[1]Женщины!B$1:H$65536,2,FALSE))</f>
        <v>Карпова Владислава</v>
      </c>
      <c r="D38" s="19" t="str">
        <f>IF(B38=0," ",VLOOKUP($B38,[1]Женщины!$B$1:$H$65536,3,FALSE))</f>
        <v>2000</v>
      </c>
      <c r="E38" s="20" t="str">
        <f>IF(B38=0," ",IF(VLOOKUP($B38,[1]Женщины!$B$1:$H$65536,4,FALSE)=0," ",VLOOKUP($B38,[1]Женщины!$B$1:$H$65536,4,FALSE)))</f>
        <v>1р</v>
      </c>
      <c r="F38" s="18" t="str">
        <f>IF(B38=0," ",VLOOKUP($B38,[1]Женщины!$B$1:$H$65536,5,FALSE))</f>
        <v>Р-ка Коми</v>
      </c>
      <c r="G38" s="18" t="str">
        <f>IF(B38=0," ",VLOOKUP($B38,[1]Женщины!$B$1:$H$65536,6,FALSE))</f>
        <v>Сыктывкар, КДЮСШ-1</v>
      </c>
      <c r="H38" s="26">
        <v>3.3414351851851856E-4</v>
      </c>
      <c r="I38" s="21"/>
      <c r="J38" s="23" t="str">
        <f>IF(H38=0," ",IF(H38&lt;=[1]Разряды!$D$31,[1]Разряды!$D$3,IF(H38&lt;=[1]Разряды!$E$31,[1]Разряды!$E$3,IF(H38&lt;=[1]Разряды!$F$31,[1]Разряды!$F$3,IF(H38&lt;=[1]Разряды!$G$31,[1]Разряды!$G$3,IF(H38&lt;=[1]Разряды!$H$31,[1]Разряды!$H$3,IF(H38&lt;=[1]Разряды!$I$31,[1]Разряды!$I$3,IF(H38&lt;=[1]Разряды!$J$31,[1]Разряды!$J$3,"б/р"))))))))</f>
        <v>3р</v>
      </c>
      <c r="K38" s="12">
        <v>5</v>
      </c>
      <c r="L38" s="18" t="str">
        <f>IF(B38=0," ",VLOOKUP($B38,[1]Женщины!$B$1:$H$65536,7,FALSE))</f>
        <v>Панюкова М.А.</v>
      </c>
    </row>
    <row r="39" spans="1:12" x14ac:dyDescent="0.25">
      <c r="A39" s="25">
        <v>27</v>
      </c>
      <c r="B39" s="17">
        <v>506</v>
      </c>
      <c r="C39" s="18" t="str">
        <f>IF(B39=0," ",VLOOKUP(B39,[1]Женщины!B$1:H$65536,2,FALSE))</f>
        <v>Морозова Евгения</v>
      </c>
      <c r="D39" s="19" t="str">
        <f>IF(B39=0," ",VLOOKUP($B39,[1]Женщины!$B$1:$H$65536,3,FALSE))</f>
        <v>1998</v>
      </c>
      <c r="E39" s="20" t="str">
        <f>IF(B39=0," ",IF(VLOOKUP($B39,[1]Женщины!$B$1:$H$65536,4,FALSE)=0," ",VLOOKUP($B39,[1]Женщины!$B$1:$H$65536,4,FALSE)))</f>
        <v>1р</v>
      </c>
      <c r="F39" s="18" t="str">
        <f>IF(B39=0," ",VLOOKUP($B39,[1]Женщины!$B$1:$H$65536,5,FALSE))</f>
        <v>Псковская</v>
      </c>
      <c r="G39" s="18" t="str">
        <f>IF(B39=0," ",VLOOKUP($B39,[1]Женщины!$B$1:$H$65536,6,FALSE))</f>
        <v>Великие Луки, ДЮСШ "Старт"</v>
      </c>
      <c r="H39" s="26">
        <v>3.3506944444444442E-4</v>
      </c>
      <c r="I39" s="21"/>
      <c r="J39" s="23" t="str">
        <f>IF(H39=0," ",IF(H39&lt;=[1]Разряды!$D$31,[1]Разряды!$D$3,IF(H39&lt;=[1]Разряды!$E$31,[1]Разряды!$E$3,IF(H39&lt;=[1]Разряды!$F$31,[1]Разряды!$F$3,IF(H39&lt;=[1]Разряды!$G$31,[1]Разряды!$G$3,IF(H39&lt;=[1]Разряды!$H$31,[1]Разряды!$H$3,IF(H39&lt;=[1]Разряды!$I$31,[1]Разряды!$I$3,IF(H39&lt;=[1]Разряды!$J$31,[1]Разряды!$J$3,"б/р"))))))))</f>
        <v>3р</v>
      </c>
      <c r="K39" s="12">
        <v>4</v>
      </c>
      <c r="L39" s="18" t="str">
        <f>IF(B39=0," ",VLOOKUP($B39,[1]Женщины!$B$1:$H$65536,7,FALSE))</f>
        <v>Смирнов А.А.</v>
      </c>
    </row>
    <row r="40" spans="1:12" x14ac:dyDescent="0.25">
      <c r="A40" s="25">
        <v>28</v>
      </c>
      <c r="B40" s="56">
        <v>216</v>
      </c>
      <c r="C40" s="18" t="str">
        <f>IF(B40=0," ",VLOOKUP(B40,[1]Женщины!B$1:H$65536,2,FALSE))</f>
        <v>Шпилевая Варвара</v>
      </c>
      <c r="D40" s="19" t="str">
        <f>IF(B40=0," ",VLOOKUP($B40,[1]Женщины!$B$1:$H$65536,3,FALSE))</f>
        <v>1999</v>
      </c>
      <c r="E40" s="20" t="str">
        <f>IF(B40=0," ",IF(VLOOKUP($B40,[1]Женщины!$B$1:$H$65536,4,FALSE)=0," ",VLOOKUP($B40,[1]Женщины!$B$1:$H$65536,4,FALSE)))</f>
        <v>1р</v>
      </c>
      <c r="F40" s="18" t="str">
        <f>IF(B40=0," ",VLOOKUP($B40,[1]Женщины!$B$1:$H$65536,5,FALSE))</f>
        <v>Мурманская</v>
      </c>
      <c r="G40" s="18" t="str">
        <f>IF(B40=0," ",VLOOKUP($B40,[1]Женщины!$B$1:$H$65536,6,FALSE))</f>
        <v xml:space="preserve">Мурманск, СДЮСШОР-4 </v>
      </c>
      <c r="H40" s="26">
        <v>3.3657407407407404E-4</v>
      </c>
      <c r="I40" s="22"/>
      <c r="J40" s="23" t="str">
        <f>IF(H40=0," ",IF(H40&lt;=[1]Разряды!$D$31,[1]Разряды!$D$3,IF(H40&lt;=[1]Разряды!$E$31,[1]Разряды!$E$3,IF(H40&lt;=[1]Разряды!$F$31,[1]Разряды!$F$3,IF(H40&lt;=[1]Разряды!$G$31,[1]Разряды!$G$3,IF(H40&lt;=[1]Разряды!$H$31,[1]Разряды!$H$3,IF(H40&lt;=[1]Разряды!$I$31,[1]Разряды!$I$3,IF(H40&lt;=[1]Разряды!$J$31,[1]Разряды!$J$3,"б/р"))))))))</f>
        <v>3р</v>
      </c>
      <c r="K40" s="12" t="s">
        <v>20</v>
      </c>
      <c r="L40" s="18" t="str">
        <f>IF(B40=0," ",VLOOKUP($B40,[1]Женщины!$B$1:$H$65536,7,FALSE))</f>
        <v>Шаверина Е.Н.</v>
      </c>
    </row>
    <row r="41" spans="1:12" x14ac:dyDescent="0.25">
      <c r="A41" s="25">
        <v>29</v>
      </c>
      <c r="B41" s="17">
        <v>219</v>
      </c>
      <c r="C41" s="18" t="str">
        <f>IF(B41=0," ",VLOOKUP(B41,[1]Женщины!B$1:H$65536,2,FALSE))</f>
        <v>Чужинова Алина</v>
      </c>
      <c r="D41" s="19" t="str">
        <f>IF(B41=0," ",VLOOKUP($B41,[1]Женщины!$B$1:$H$65536,3,FALSE))</f>
        <v>26.12.1999</v>
      </c>
      <c r="E41" s="20" t="str">
        <f>IF(B41=0," ",IF(VLOOKUP($B41,[1]Женщины!$B$1:$H$65536,4,FALSE)=0," ",VLOOKUP($B41,[1]Женщины!$B$1:$H$65536,4,FALSE)))</f>
        <v>1р</v>
      </c>
      <c r="F41" s="18" t="str">
        <f>IF(B41=0," ",VLOOKUP($B41,[1]Женщины!$B$1:$H$65536,5,FALSE))</f>
        <v>Мурманская</v>
      </c>
      <c r="G41" s="18" t="str">
        <f>IF(B41=0," ",VLOOKUP($B41,[1]Женщины!$B$1:$H$65536,6,FALSE))</f>
        <v>Мурманск, СДЮСШОР-4, Динамо</v>
      </c>
      <c r="H41" s="26">
        <v>3.3946759259259254E-4</v>
      </c>
      <c r="I41" s="21"/>
      <c r="J41" s="23" t="str">
        <f>IF(H41=0," ",IF(H41&lt;=[1]Разряды!$D$31,[1]Разряды!$D$3,IF(H41&lt;=[1]Разряды!$E$31,[1]Разряды!$E$3,IF(H41&lt;=[1]Разряды!$F$31,[1]Разряды!$F$3,IF(H41&lt;=[1]Разряды!$G$31,[1]Разряды!$G$3,IF(H41&lt;=[1]Разряды!$H$31,[1]Разряды!$H$3,IF(H41&lt;=[1]Разряды!$I$31,[1]Разряды!$I$3,IF(H41&lt;=[1]Разряды!$J$31,[1]Разряды!$J$3,"б/р"))))))))</f>
        <v>3р</v>
      </c>
      <c r="K41" s="12">
        <v>3</v>
      </c>
      <c r="L41" s="24" t="str">
        <f>IF(B41=0," ",VLOOKUP($B41,[1]Женщины!$B$1:$H$65536,7,FALSE))</f>
        <v>Ахметов А.Р., Фарутин Н.В.</v>
      </c>
    </row>
    <row r="42" spans="1:12" x14ac:dyDescent="0.25">
      <c r="A42" s="25">
        <v>30</v>
      </c>
      <c r="B42" s="56">
        <v>564</v>
      </c>
      <c r="C42" s="18" t="str">
        <f>IF(B42=0," ",VLOOKUP(B42,[1]Женщины!B$1:H$65536,2,FALSE))</f>
        <v>Андреева Ксения</v>
      </c>
      <c r="D42" s="19" t="str">
        <f>IF(B42=0," ",VLOOKUP($B42,[1]Женщины!$B$1:$H$65536,3,FALSE))</f>
        <v>06.05.1998</v>
      </c>
      <c r="E42" s="20" t="str">
        <f>IF(B42=0," ",IF(VLOOKUP($B42,[1]Женщины!$B$1:$H$65536,4,FALSE)=0," ",VLOOKUP($B42,[1]Женщины!$B$1:$H$65536,4,FALSE)))</f>
        <v>2р</v>
      </c>
      <c r="F42" s="18" t="str">
        <f>IF(B42=0," ",VLOOKUP($B42,[1]Женщины!$B$1:$H$65536,5,FALSE))</f>
        <v>Ярославская</v>
      </c>
      <c r="G42" s="18" t="str">
        <f>IF(B42=0," ",VLOOKUP($B42,[1]Женщины!$B$1:$H$65536,6,FALSE))</f>
        <v>Переславль, ДЮСШ</v>
      </c>
      <c r="H42" s="26">
        <v>3.4004629629629624E-4</v>
      </c>
      <c r="I42" s="21"/>
      <c r="J42" s="23" t="str">
        <f>IF(H42=0," ",IF(H42&lt;=[1]Разряды!$D$31,[1]Разряды!$D$3,IF(H42&lt;=[1]Разряды!$E$31,[1]Разряды!$E$3,IF(H42&lt;=[1]Разряды!$F$31,[1]Разряды!$F$3,IF(H42&lt;=[1]Разряды!$G$31,[1]Разряды!$G$3,IF(H42&lt;=[1]Разряды!$H$31,[1]Разряды!$H$3,IF(H42&lt;=[1]Разряды!$I$31,[1]Разряды!$I$3,IF(H42&lt;=[1]Разряды!$J$31,[1]Разряды!$J$3,"б/р"))))))))</f>
        <v>3р</v>
      </c>
      <c r="K42" s="12" t="s">
        <v>20</v>
      </c>
      <c r="L42" s="18" t="str">
        <f>IF(B42=0," ",VLOOKUP($B42,[1]Женщины!$B$1:$H$65536,7,FALSE))</f>
        <v>Литвинова М.Ф.</v>
      </c>
    </row>
    <row r="43" spans="1:12" x14ac:dyDescent="0.25">
      <c r="A43" s="25">
        <v>31</v>
      </c>
      <c r="B43" s="56">
        <v>99</v>
      </c>
      <c r="C43" s="40" t="str">
        <f>IF(B43=0," ",VLOOKUP(B43,[1]Женщины!B$1:H$65536,2,FALSE))</f>
        <v>Виноградова Елизавета</v>
      </c>
      <c r="D43" s="41" t="str">
        <f>IF(B43=0," ",VLOOKUP($B43,[1]Женщины!$B$1:$H$65536,3,FALSE))</f>
        <v>1999</v>
      </c>
      <c r="E43" s="42" t="str">
        <f>IF(B43=0," ",IF(VLOOKUP($B43,[1]Женщины!$B$1:$H$65536,4,FALSE)=0," ",VLOOKUP($B43,[1]Женщины!$B$1:$H$65536,4,FALSE)))</f>
        <v>3р</v>
      </c>
      <c r="F43" s="397" t="str">
        <f>IF(B43=0," ",VLOOKUP($B43,[1]Женщины!$B$1:$H$65536,5,FALSE))</f>
        <v>Ярославская</v>
      </c>
      <c r="G43" s="40" t="str">
        <f>IF(B43=0," ",VLOOKUP($B43,[1]Женщины!$B$1:$H$65536,6,FALSE))</f>
        <v>Рыбинск, СДЮСШОР-2</v>
      </c>
      <c r="H43" s="21">
        <v>3.5E-4</v>
      </c>
      <c r="I43" s="22"/>
      <c r="J43" s="25" t="str">
        <f>IF(H43=0," ",IF(H43&lt;=[1]Разряды!$D$31,[1]Разряды!$D$3,IF(H43&lt;=[1]Разряды!$E$31,[1]Разряды!$E$3,IF(H43&lt;=[1]Разряды!$F$31,[1]Разряды!$F$3,IF(H43&lt;=[1]Разряды!$G$31,[1]Разряды!$G$3,IF(H43&lt;=[1]Разряды!$H$31,[1]Разряды!$H$3,IF(H43&lt;=[1]Разряды!$I$31,[1]Разряды!$I$3,IF(H43&lt;=[1]Разряды!$J$31,[1]Разряды!$J$3,"б/р"))))))))</f>
        <v>3р</v>
      </c>
      <c r="K43" s="85" t="s">
        <v>20</v>
      </c>
      <c r="L43" s="40" t="str">
        <f>IF(B43=0," ",VLOOKUP($B43,[1]Женщины!$B$1:$H$65536,7,FALSE))</f>
        <v>Мокроусов А.Ю.</v>
      </c>
    </row>
    <row r="44" spans="1:12" x14ac:dyDescent="0.25">
      <c r="A44" s="25">
        <v>32</v>
      </c>
      <c r="B44" s="56">
        <v>133</v>
      </c>
      <c r="C44" s="18" t="str">
        <f>IF(B44=0," ",VLOOKUP(B44,[1]Женщины!B$1:H$65536,2,FALSE))</f>
        <v>Рахманская Анастасия</v>
      </c>
      <c r="D44" s="19" t="str">
        <f>IF(B44=0," ",VLOOKUP($B44,[1]Женщины!$B$1:$H$65536,3,FALSE))</f>
        <v>03.07.1998</v>
      </c>
      <c r="E44" s="20" t="str">
        <f>IF(B44=0," ",IF(VLOOKUP($B44,[1]Женщины!$B$1:$H$65536,4,FALSE)=0," ",VLOOKUP($B44,[1]Женщины!$B$1:$H$65536,4,FALSE)))</f>
        <v>3р</v>
      </c>
      <c r="F44" s="18" t="str">
        <f>IF(B44=0," ",VLOOKUP($B44,[1]Женщины!$B$1:$H$65536,5,FALSE))</f>
        <v>Вологодская</v>
      </c>
      <c r="G44" s="18" t="str">
        <f>IF(B44=0," ",VLOOKUP($B44,[1]Женщины!$B$1:$H$65536,6,FALSE))</f>
        <v>Вологда, ДЮСШ "Спартак"</v>
      </c>
      <c r="H44" s="26">
        <v>3.5185185185185184E-4</v>
      </c>
      <c r="I44" s="21"/>
      <c r="J44" s="23" t="str">
        <f>IF(H44=0," ",IF(H44&lt;=[1]Разряды!$D$31,[1]Разряды!$D$3,IF(H44&lt;=[1]Разряды!$E$31,[1]Разряды!$E$3,IF(H44&lt;=[1]Разряды!$F$31,[1]Разряды!$F$3,IF(H44&lt;=[1]Разряды!$G$31,[1]Разряды!$G$3,IF(H44&lt;=[1]Разряды!$H$31,[1]Разряды!$H$3,IF(H44&lt;=[1]Разряды!$I$31,[1]Разряды!$I$3,IF(H44&lt;=[1]Разряды!$J$31,[1]Разряды!$J$3,"б/р"))))))))</f>
        <v>3р</v>
      </c>
      <c r="K44" s="12" t="s">
        <v>20</v>
      </c>
      <c r="L44" s="18" t="str">
        <f>IF(B44=0," ",VLOOKUP($B44,[1]Женщины!$B$1:$H$65536,7,FALSE))</f>
        <v>Волков В.Н.</v>
      </c>
    </row>
    <row r="45" spans="1:12" x14ac:dyDescent="0.25">
      <c r="A45" s="25">
        <v>33</v>
      </c>
      <c r="B45" s="56">
        <v>89</v>
      </c>
      <c r="C45" s="18" t="str">
        <f>IF(B45=0," ",VLOOKUP(B45,[1]Женщины!B$1:H$65536,2,FALSE))</f>
        <v>Ястребова Кристина</v>
      </c>
      <c r="D45" s="19" t="str">
        <f>IF(B45=0," ",VLOOKUP($B45,[1]Женщины!$B$1:$H$65536,3,FALSE))</f>
        <v>08.01.1998</v>
      </c>
      <c r="E45" s="20" t="str">
        <f>IF(B45=0," ",IF(VLOOKUP($B45,[1]Женщины!$B$1:$H$65536,4,FALSE)=0," ",VLOOKUP($B45,[1]Женщины!$B$1:$H$65536,4,FALSE)))</f>
        <v>3р</v>
      </c>
      <c r="F45" s="18" t="str">
        <f>IF(B45=0," ",VLOOKUP($B45,[1]Женщины!$B$1:$H$65536,5,FALSE))</f>
        <v>Ярославская</v>
      </c>
      <c r="G45" s="18" t="str">
        <f>IF(B45=0," ",VLOOKUP($B45,[1]Женщины!$B$1:$H$65536,6,FALSE))</f>
        <v>Рыбинск, СДЮСШОР-2</v>
      </c>
      <c r="H45" s="26">
        <v>3.628472222222223E-4</v>
      </c>
      <c r="I45" s="21"/>
      <c r="J45" s="23" t="str">
        <f>IF(H45=0," ",IF(H45&lt;=[1]Разряды!$D$31,[1]Разряды!$D$3,IF(H45&lt;=[1]Разряды!$E$31,[1]Разряды!$E$3,IF(H45&lt;=[1]Разряды!$F$31,[1]Разряды!$F$3,IF(H45&lt;=[1]Разряды!$G$31,[1]Разряды!$G$3,IF(H45&lt;=[1]Разряды!$H$31,[1]Разряды!$H$3,IF(H45&lt;=[1]Разряды!$I$31,[1]Разряды!$I$3,IF(H45&lt;=[1]Разряды!$J$31,[1]Разряды!$J$3,"б/р"))))))))</f>
        <v>1юр</v>
      </c>
      <c r="K45" s="12" t="s">
        <v>20</v>
      </c>
      <c r="L45" s="18" t="str">
        <f>IF(B45=0," ",VLOOKUP($B45,[1]Женщины!$B$1:$H$65536,7,FALSE))</f>
        <v>Коротков М.Э.</v>
      </c>
    </row>
    <row r="46" spans="1:12" x14ac:dyDescent="0.25">
      <c r="A46" s="25">
        <v>34</v>
      </c>
      <c r="B46" s="56">
        <v>90</v>
      </c>
      <c r="C46" s="18" t="str">
        <f>IF(B46=0," ",VLOOKUP(B46,[1]Женщины!B$1:H$65536,2,FALSE))</f>
        <v>Шевченко Мария</v>
      </c>
      <c r="D46" s="19" t="str">
        <f>IF(B46=0," ",VLOOKUP($B46,[1]Женщины!$B$1:$H$65536,3,FALSE))</f>
        <v>19.11.1999</v>
      </c>
      <c r="E46" s="20" t="str">
        <f>IF(B46=0," ",IF(VLOOKUP($B46,[1]Женщины!$B$1:$H$65536,4,FALSE)=0," ",VLOOKUP($B46,[1]Женщины!$B$1:$H$65536,4,FALSE)))</f>
        <v>3р</v>
      </c>
      <c r="F46" s="18" t="str">
        <f>IF(B46=0," ",VLOOKUP($B46,[1]Женщины!$B$1:$H$65536,5,FALSE))</f>
        <v>Ярославская</v>
      </c>
      <c r="G46" s="82" t="str">
        <f>IF(B46=0," ",VLOOKUP($B46,[1]Женщины!$B$1:$H$65536,6,FALSE))</f>
        <v>Рыбинск, СДЮСШОР-2</v>
      </c>
      <c r="H46" s="26">
        <v>3.7407407407407403E-4</v>
      </c>
      <c r="I46" s="22"/>
      <c r="J46" s="23" t="str">
        <f>IF(H46=0," ",IF(H46&lt;=[1]Разряды!$D$31,[1]Разряды!$D$3,IF(H46&lt;=[1]Разряды!$E$31,[1]Разряды!$E$3,IF(H46&lt;=[1]Разряды!$F$31,[1]Разряды!$F$3,IF(H46&lt;=[1]Разряды!$G$31,[1]Разряды!$G$3,IF(H46&lt;=[1]Разряды!$H$31,[1]Разряды!$H$3,IF(H46&lt;=[1]Разряды!$I$31,[1]Разряды!$I$3,IF(H46&lt;=[1]Разряды!$J$31,[1]Разряды!$J$3,"б/р"))))))))</f>
        <v>1юр</v>
      </c>
      <c r="K46" s="12" t="s">
        <v>20</v>
      </c>
      <c r="L46" s="18" t="str">
        <f>IF(B46=0," ",VLOOKUP($B46,[1]Женщины!$B$1:$H$65536,7,FALSE))</f>
        <v>Коротков М.Э.</v>
      </c>
    </row>
    <row r="47" spans="1:12" x14ac:dyDescent="0.25">
      <c r="A47" s="25"/>
      <c r="B47" s="56">
        <v>191</v>
      </c>
      <c r="C47" s="18" t="str">
        <f>IF(B47=0," ",VLOOKUP(B47,[1]Женщины!B$1:H$65536,2,FALSE))</f>
        <v>Романова Алина</v>
      </c>
      <c r="D47" s="19" t="str">
        <f>IF(B47=0," ",VLOOKUP($B47,[1]Женщины!$B$1:$H$65536,3,FALSE))</f>
        <v>1999</v>
      </c>
      <c r="E47" s="20" t="str">
        <f>IF(B47=0," ",IF(VLOOKUP($B47,[1]Женщины!$B$1:$H$65536,4,FALSE)=0," ",VLOOKUP($B47,[1]Женщины!$B$1:$H$65536,4,FALSE)))</f>
        <v>КМС</v>
      </c>
      <c r="F47" s="18" t="str">
        <f>IF(B47=0," ",VLOOKUP($B47,[1]Женщины!$B$1:$H$65536,5,FALSE))</f>
        <v>Архангельская</v>
      </c>
      <c r="G47" s="18" t="str">
        <f>IF(B47=0," ",VLOOKUP($B47,[1]Женщины!$B$1:$H$65536,6,FALSE))</f>
        <v>Коряжма, ДЮСШ</v>
      </c>
      <c r="H47" s="387" t="s">
        <v>91</v>
      </c>
      <c r="I47" s="21"/>
      <c r="J47" s="23"/>
      <c r="K47" s="12" t="s">
        <v>20</v>
      </c>
      <c r="L47" s="18" t="str">
        <f>IF(B47=0," ",VLOOKUP($B47,[1]Женщины!$B$1:$H$65536,7,FALSE))</f>
        <v>Казанцев Л.А.</v>
      </c>
    </row>
    <row r="48" spans="1:12" x14ac:dyDescent="0.25">
      <c r="A48" s="25"/>
      <c r="B48" s="56">
        <v>77</v>
      </c>
      <c r="C48" s="18" t="str">
        <f>IF(B48=0," ",VLOOKUP(B48,[1]Женщины!B$1:H$65536,2,FALSE))</f>
        <v>Денисова Анастасия</v>
      </c>
      <c r="D48" s="19" t="str">
        <f>IF(B48=0," ",VLOOKUP($B48,[1]Женщины!$B$1:$H$65536,3,FALSE))</f>
        <v>1999</v>
      </c>
      <c r="E48" s="20" t="str">
        <f>IF(B48=0," ",IF(VLOOKUP($B48,[1]Женщины!$B$1:$H$65536,4,FALSE)=0," ",VLOOKUP($B48,[1]Женщины!$B$1:$H$65536,4,FALSE)))</f>
        <v>3р</v>
      </c>
      <c r="F48" s="18" t="str">
        <f>IF(B48=0," ",VLOOKUP($B48,[1]Женщины!$B$1:$H$65536,5,FALSE))</f>
        <v>Ярославская</v>
      </c>
      <c r="G48" s="18" t="str">
        <f>IF(B48=0," ",VLOOKUP($B48,[1]Женщины!$B$1:$H$65536,6,FALSE))</f>
        <v>Рыбинск, СДЮСШОР-2</v>
      </c>
      <c r="H48" s="387" t="s">
        <v>108</v>
      </c>
      <c r="I48" s="21"/>
      <c r="J48" s="23"/>
      <c r="K48" s="12" t="s">
        <v>20</v>
      </c>
      <c r="L48" s="24" t="str">
        <f>IF(B48=0," ",VLOOKUP($B48,[1]Женщины!$B$1:$H$65536,7,FALSE))</f>
        <v>Иванова И.М., Соколова Н.М.</v>
      </c>
    </row>
    <row r="49" spans="1:12" x14ac:dyDescent="0.25">
      <c r="A49" s="25"/>
      <c r="B49" s="17"/>
      <c r="C49" s="18" t="str">
        <f>IF(B49=0," ",VLOOKUP(B49,[1]Женщины!B$1:H$65536,2,FALSE))</f>
        <v xml:space="preserve"> </v>
      </c>
      <c r="D49" s="19" t="str">
        <f>IF(B49=0," ",VLOOKUP($B49,[1]Женщины!$B$1:$H$65536,3,FALSE))</f>
        <v xml:space="preserve"> </v>
      </c>
      <c r="E49" s="20" t="str">
        <f>IF(B49=0," ",IF(VLOOKUP($B49,[1]Женщины!$B$1:$H$65536,4,FALSE)=0," ",VLOOKUP($B49,[1]Женщины!$B$1:$H$65536,4,FALSE)))</f>
        <v xml:space="preserve"> </v>
      </c>
      <c r="F49" s="18" t="str">
        <f>IF(B49=0," ",VLOOKUP($B49,[1]Женщины!$B$1:$H$65536,5,FALSE))</f>
        <v xml:space="preserve"> </v>
      </c>
      <c r="G49" s="18" t="str">
        <f>IF(B49=0," ",VLOOKUP($B49,[1]Женщины!$B$1:$H$65536,6,FALSE))</f>
        <v xml:space="preserve"> </v>
      </c>
      <c r="H49" s="96"/>
      <c r="I49" s="21"/>
      <c r="J49" s="23"/>
      <c r="K49" s="20"/>
      <c r="L49" s="18" t="str">
        <f>IF(B49=0," ",VLOOKUP($B49,[1]Женщины!$B$1:$H$65536,7,FALSE))</f>
        <v xml:space="preserve"> </v>
      </c>
    </row>
    <row r="50" spans="1:12" ht="18.75" x14ac:dyDescent="0.3">
      <c r="A50" s="79"/>
      <c r="B50" s="80"/>
      <c r="C50" s="80"/>
      <c r="D50" s="65"/>
      <c r="E50" s="81"/>
      <c r="F50" s="79"/>
      <c r="G50" s="79"/>
      <c r="H50" s="81"/>
      <c r="I50" s="283" t="s">
        <v>5</v>
      </c>
      <c r="J50" s="283"/>
      <c r="K50" s="267"/>
      <c r="L50" s="49" t="s">
        <v>121</v>
      </c>
    </row>
    <row r="51" spans="1:12" x14ac:dyDescent="0.25">
      <c r="A51" s="12"/>
      <c r="B51" s="12"/>
      <c r="C51" s="12"/>
      <c r="D51" s="13"/>
      <c r="E51" s="12"/>
      <c r="F51" s="284" t="s">
        <v>110</v>
      </c>
      <c r="G51" s="284"/>
      <c r="H51" s="73"/>
      <c r="I51" s="283" t="s">
        <v>6</v>
      </c>
      <c r="J51" s="283"/>
      <c r="K51" s="267"/>
      <c r="L51" s="49" t="s">
        <v>127</v>
      </c>
    </row>
    <row r="52" spans="1:12" ht="22.5" x14ac:dyDescent="0.25">
      <c r="A52" s="16">
        <v>1</v>
      </c>
      <c r="B52" s="17">
        <v>211</v>
      </c>
      <c r="C52" s="40" t="str">
        <f>IF(B52=0," ",VLOOKUP(B52,[1]Женщины!B$1:H$65536,2,FALSE))</f>
        <v>Сазанова Екатерина</v>
      </c>
      <c r="D52" s="41" t="str">
        <f>IF(B52=0," ",VLOOKUP($B52,[1]Женщины!$B$1:$H$65536,3,FALSE))</f>
        <v>28.05.1996</v>
      </c>
      <c r="E52" s="42" t="str">
        <f>IF(B52=0," ",IF(VLOOKUP($B52,[1]Женщины!$B$1:$H$65536,4,FALSE)=0," ",VLOOKUP($B52,[1]Женщины!$B$1:$H$65536,4,FALSE)))</f>
        <v>КМС</v>
      </c>
      <c r="F52" s="43" t="str">
        <f>IF(B52=0," ",VLOOKUP($B52,[1]Женщины!$B$1:$H$65536,5,FALSE))</f>
        <v>Мурманская-Карелия</v>
      </c>
      <c r="G52" s="43" t="str">
        <f>IF(B52=0," ",VLOOKUP($B52,[1]Женщины!$B$1:$H$65536,6,FALSE))</f>
        <v>Мурманск, Петрозаводск, СДЮСШОР-4, Динамо, ЦСП</v>
      </c>
      <c r="H52" s="55">
        <v>2.9305555555555557E-4</v>
      </c>
      <c r="I52" s="39">
        <v>2.9131944444444447E-4</v>
      </c>
      <c r="J52" s="44" t="str">
        <f>IF(H52=0," ",IF(H52&lt;=[1]Разряды!$D$31,[1]Разряды!$D$3,IF(H52&lt;=[1]Разряды!$E$31,[1]Разряды!$E$3,IF(H52&lt;=[1]Разряды!$F$31,[1]Разряды!$F$3,IF(H52&lt;=[1]Разряды!$G$31,[1]Разряды!$G$3,IF(H52&lt;=[1]Разряды!$H$31,[1]Разряды!$H$3,IF(H52&lt;=[1]Разряды!$I$31,[1]Разряды!$I$3,IF(H52&lt;=[1]Разряды!$J$31,[1]Разряды!$J$3,"б/р"))))))))</f>
        <v>кмс</v>
      </c>
      <c r="K52" s="85">
        <v>20</v>
      </c>
      <c r="L52" s="246" t="str">
        <f>IF(B52=0," ",VLOOKUP($B52,[1]Женщины!$B$1:$H$65536,7,FALSE))</f>
        <v>Фарутин Н.В.,  Воробьев С.А.</v>
      </c>
    </row>
    <row r="53" spans="1:12" x14ac:dyDescent="0.25">
      <c r="A53" s="16">
        <v>2</v>
      </c>
      <c r="B53" s="17">
        <v>103</v>
      </c>
      <c r="C53" s="40" t="str">
        <f>IF(B53=0," ",VLOOKUP(B53,[1]Женщины!B$1:H$65536,2,FALSE))</f>
        <v>Дмитриева Алина</v>
      </c>
      <c r="D53" s="41" t="str">
        <f>IF(B53=0," ",VLOOKUP($B53,[1]Женщины!$B$1:$H$65536,3,FALSE))</f>
        <v>20.12.1996</v>
      </c>
      <c r="E53" s="42" t="str">
        <f>IF(B53=0," ",IF(VLOOKUP($B53,[1]Женщины!$B$1:$H$65536,4,FALSE)=0," ",VLOOKUP($B53,[1]Женщины!$B$1:$H$65536,4,FALSE)))</f>
        <v>КМС</v>
      </c>
      <c r="F53" s="40" t="str">
        <f>IF(B53=0," ",VLOOKUP($B53,[1]Женщины!$B$1:$H$65536,5,FALSE))</f>
        <v>Ярославская</v>
      </c>
      <c r="G53" s="40" t="str">
        <f>IF(B53=0," ",VLOOKUP($B53,[1]Женщины!$B$1:$H$65536,6,FALSE))</f>
        <v>Рыбинск, СДЮСШОР-2</v>
      </c>
      <c r="H53" s="21">
        <v>2.9861111111111109E-4</v>
      </c>
      <c r="I53" s="22">
        <v>2.9409722222222223E-4</v>
      </c>
      <c r="J53" s="42" t="s">
        <v>92</v>
      </c>
      <c r="K53" s="85">
        <v>17</v>
      </c>
      <c r="L53" s="40" t="str">
        <f>IF(B53=0," ",VLOOKUP($B53,[1]Женщины!$B$1:$H$65536,7,FALSE))</f>
        <v xml:space="preserve">Кузнецова А.Л. </v>
      </c>
    </row>
    <row r="54" spans="1:12" x14ac:dyDescent="0.25">
      <c r="A54" s="16">
        <v>3</v>
      </c>
      <c r="B54" s="17">
        <v>608</v>
      </c>
      <c r="C54" s="40" t="str">
        <f>IF(B54=0," ",VLOOKUP(B54,[1]Женщины!B$1:H$65536,2,FALSE))</f>
        <v>Фролова Екатерина</v>
      </c>
      <c r="D54" s="41" t="str">
        <f>IF(B54=0," ",VLOOKUP($B54,[1]Женщины!$B$1:$H$65536,3,FALSE))</f>
        <v>02.03.1997</v>
      </c>
      <c r="E54" s="42" t="str">
        <f>IF(B54=0," ",IF(VLOOKUP($B54,[1]Женщины!$B$1:$H$65536,4,FALSE)=0," ",VLOOKUP($B54,[1]Женщины!$B$1:$H$65536,4,FALSE)))</f>
        <v>КМС</v>
      </c>
      <c r="F54" s="40" t="str">
        <f>IF(B54=0," ",VLOOKUP($B54,[1]Женщины!$B$1:$H$65536,5,FALSE))</f>
        <v>Ярославская</v>
      </c>
      <c r="G54" s="40" t="str">
        <f>IF(B54=0," ",VLOOKUP($B54,[1]Женщины!$B$1:$H$65536,6,FALSE))</f>
        <v>Ярославль, ГОБУ ЯО СДЮСШОР</v>
      </c>
      <c r="H54" s="21">
        <v>3.0289351851851853E-4</v>
      </c>
      <c r="I54" s="22">
        <v>3.0023148148148151E-4</v>
      </c>
      <c r="J54" s="25" t="str">
        <f>IF(H54=0," ",IF(H54&lt;=[1]Разряды!$D$31,[1]Разряды!$D$3,IF(H54&lt;=[1]Разряды!$E$31,[1]Разряды!$E$3,IF(H54&lt;=[1]Разряды!$F$31,[1]Разряды!$F$3,IF(H54&lt;=[1]Разряды!$G$31,[1]Разряды!$G$3,IF(H54&lt;=[1]Разряды!$H$31,[1]Разряды!$H$3,IF(H54&lt;=[1]Разряды!$I$31,[1]Разряды!$I$3,IF(H54&lt;=[1]Разряды!$J$31,[1]Разряды!$J$3,"б/р"))))))))</f>
        <v>1р</v>
      </c>
      <c r="K54" s="85">
        <v>15</v>
      </c>
      <c r="L54" s="40" t="str">
        <f>IF(B54=0," ",VLOOKUP($B54,[1]Женщины!$B$1:$H$65536,7,FALSE))</f>
        <v>Филинова С.К.</v>
      </c>
    </row>
    <row r="55" spans="1:12" x14ac:dyDescent="0.25">
      <c r="A55" s="42">
        <v>4</v>
      </c>
      <c r="B55" s="42">
        <v>243</v>
      </c>
      <c r="C55" s="40" t="str">
        <f>IF(B55=0," ",VLOOKUP(B55,[1]Женщины!B$1:H$65536,2,FALSE))</f>
        <v>Васильева Алина</v>
      </c>
      <c r="D55" s="41" t="str">
        <f>IF(B55=0," ",VLOOKUP($B55,[1]Женщины!$B$1:$H$65536,3,FALSE))</f>
        <v>01.08.1997</v>
      </c>
      <c r="E55" s="42" t="str">
        <f>IF(B55=0," ",IF(VLOOKUP($B55,[1]Женщины!$B$1:$H$65536,4,FALSE)=0," ",VLOOKUP($B55,[1]Женщины!$B$1:$H$65536,4,FALSE)))</f>
        <v>КМС</v>
      </c>
      <c r="F55" s="40" t="str">
        <f>IF(B55=0," ",VLOOKUP($B55,[1]Женщины!$B$1:$H$65536,5,FALSE))</f>
        <v>Калининградская</v>
      </c>
      <c r="G55" s="40" t="str">
        <f>IF(B55=0," ",VLOOKUP($B55,[1]Женщины!$B$1:$H$65536,6,FALSE))</f>
        <v>Калининград, СДЮСШОР-4</v>
      </c>
      <c r="H55" s="21">
        <v>3.0937500000000003E-4</v>
      </c>
      <c r="I55" s="387" t="s">
        <v>91</v>
      </c>
      <c r="J55" s="25" t="str">
        <f>IF(H55=0," ",IF(H55&lt;=[1]Разряды!$D$31,[1]Разряды!$D$3,IF(H55&lt;=[1]Разряды!$E$31,[1]Разряды!$E$3,IF(H55&lt;=[1]Разряды!$F$31,[1]Разряды!$F$3,IF(H55&lt;=[1]Разряды!$G$31,[1]Разряды!$G$3,IF(H55&lt;=[1]Разряды!$H$31,[1]Разряды!$H$3,IF(H55&lt;=[1]Разряды!$I$31,[1]Разряды!$I$3,IF(H55&lt;=[1]Разряды!$J$31,[1]Разряды!$J$3,"б/р"))))))))</f>
        <v>1р</v>
      </c>
      <c r="K55" s="85">
        <v>14</v>
      </c>
      <c r="L55" s="403" t="str">
        <f>IF(B55=0," ",VLOOKUP($B55,[1]Женщины!$B$1:$H$65536,7,FALSE))</f>
        <v>Степочкина Е.К., Тимофеева Л.А.</v>
      </c>
    </row>
    <row r="56" spans="1:12" ht="22.5" x14ac:dyDescent="0.25">
      <c r="A56" s="25">
        <v>5</v>
      </c>
      <c r="B56" s="17">
        <v>242</v>
      </c>
      <c r="C56" s="40" t="str">
        <f>IF(B56=0," ",VLOOKUP(B56,[1]Женщины!B$1:H$65536,2,FALSE))</f>
        <v>Андреева Елизавета</v>
      </c>
      <c r="D56" s="41" t="str">
        <f>IF(B56=0," ",VLOOKUP($B56,[1]Женщины!$B$1:$H$65536,3,FALSE))</f>
        <v>09.10.1997</v>
      </c>
      <c r="E56" s="42" t="str">
        <f>IF(B56=0," ",IF(VLOOKUP($B56,[1]Женщины!$B$1:$H$65536,4,FALSE)=0," ",VLOOKUP($B56,[1]Женщины!$B$1:$H$65536,4,FALSE)))</f>
        <v>КМС</v>
      </c>
      <c r="F56" s="40" t="str">
        <f>IF(B56=0," ",VLOOKUP($B56,[1]Женщины!$B$1:$H$65536,5,FALSE))</f>
        <v>Калининградская</v>
      </c>
      <c r="G56" s="40" t="str">
        <f>IF(B56=0," ",VLOOKUP($B56,[1]Женщины!$B$1:$H$65536,6,FALSE))</f>
        <v>Калининград, СДЮСШОР-4</v>
      </c>
      <c r="H56" s="21">
        <v>3.0960648148148151E-4</v>
      </c>
      <c r="I56" s="22"/>
      <c r="J56" s="25" t="str">
        <f>IF(H56=0," ",IF(H56&lt;=[1]Разряды!$D$31,[1]Разряды!$D$3,IF(H56&lt;=[1]Разряды!$E$31,[1]Разряды!$E$3,IF(H56&lt;=[1]Разряды!$F$31,[1]Разряды!$F$3,IF(H56&lt;=[1]Разряды!$G$31,[1]Разряды!$G$3,IF(H56&lt;=[1]Разряды!$H$31,[1]Разряды!$H$3,IF(H56&lt;=[1]Разряды!$I$31,[1]Разряды!$I$3,IF(H56&lt;=[1]Разряды!$J$31,[1]Разряды!$J$3,"б/р"))))))))</f>
        <v>1р</v>
      </c>
      <c r="K56" s="85">
        <v>13</v>
      </c>
      <c r="L56" s="43" t="str">
        <f>IF(B56=0," ",VLOOKUP($B56,[1]Женщины!$B$1:$H$65536,7,FALSE))</f>
        <v>Гадиатова Н.В., Сельская Л.М., Маляревич В.В.</v>
      </c>
    </row>
    <row r="57" spans="1:12" ht="22.5" x14ac:dyDescent="0.25">
      <c r="A57" s="25">
        <v>6</v>
      </c>
      <c r="B57" s="17">
        <v>212</v>
      </c>
      <c r="C57" s="40" t="str">
        <f>IF(B57=0," ",VLOOKUP(B57,[1]Женщины!B$1:H$65536,2,FALSE))</f>
        <v>Багрова Анна</v>
      </c>
      <c r="D57" s="41" t="str">
        <f>IF(B57=0," ",VLOOKUP($B57,[1]Женщины!$B$1:$H$65536,3,FALSE))</f>
        <v>02.07.1997</v>
      </c>
      <c r="E57" s="42" t="str">
        <f>IF(B57=0," ",IF(VLOOKUP($B57,[1]Женщины!$B$1:$H$65536,4,FALSE)=0," ",VLOOKUP($B57,[1]Женщины!$B$1:$H$65536,4,FALSE)))</f>
        <v>1р</v>
      </c>
      <c r="F57" s="40" t="str">
        <f>IF(B57=0," ",VLOOKUP($B57,[1]Женщины!$B$1:$H$65536,5,FALSE))</f>
        <v>Мурманская</v>
      </c>
      <c r="G57" s="43" t="str">
        <f>IF(B57=0," ",VLOOKUP($B57,[1]Женщины!$B$1:$H$65536,6,FALSE))</f>
        <v>Североморск-Мурманск, СДЮСШОР-4, Динамо</v>
      </c>
      <c r="H57" s="21">
        <v>3.1111111111111113E-4</v>
      </c>
      <c r="I57" s="22"/>
      <c r="J57" s="25" t="str">
        <f>IF(H57=0," ",IF(H57&lt;=[1]Разряды!$D$31,[1]Разряды!$D$3,IF(H57&lt;=[1]Разряды!$E$31,[1]Разряды!$E$3,IF(H57&lt;=[1]Разряды!$F$31,[1]Разряды!$F$3,IF(H57&lt;=[1]Разряды!$G$31,[1]Разряды!$G$3,IF(H57&lt;=[1]Разряды!$H$31,[1]Разряды!$H$3,IF(H57&lt;=[1]Разряды!$I$31,[1]Разряды!$I$3,IF(H57&lt;=[1]Разряды!$J$31,[1]Разряды!$J$3,"б/р"))))))))</f>
        <v>1р</v>
      </c>
      <c r="K57" s="44">
        <v>12</v>
      </c>
      <c r="L57" s="45" t="str">
        <f>IF(B57=0," ",VLOOKUP($B57,[1]Женщины!$B$1:$H$65536,7,FALSE))</f>
        <v>Агупова О.Б., Фарутин Н.В.</v>
      </c>
    </row>
    <row r="58" spans="1:12" x14ac:dyDescent="0.25">
      <c r="A58" s="25">
        <v>7</v>
      </c>
      <c r="B58" s="17">
        <v>244</v>
      </c>
      <c r="C58" s="40" t="str">
        <f>IF(B58=0," ",VLOOKUP(B58,[1]Женщины!B$1:H$65536,2,FALSE))</f>
        <v>Сизова Екатерина</v>
      </c>
      <c r="D58" s="41" t="str">
        <f>IF(B58=0," ",VLOOKUP($B58,[1]Женщины!$B$1:$H$65536,3,FALSE))</f>
        <v>09.02.1997</v>
      </c>
      <c r="E58" s="42" t="str">
        <f>IF(B58=0," ",IF(VLOOKUP($B58,[1]Женщины!$B$1:$H$65536,4,FALSE)=0," ",VLOOKUP($B58,[1]Женщины!$B$1:$H$65536,4,FALSE)))</f>
        <v>1р</v>
      </c>
      <c r="F58" s="40" t="str">
        <f>IF(B58=0," ",VLOOKUP($B58,[1]Женщины!$B$1:$H$65536,5,FALSE))</f>
        <v>Калининградская</v>
      </c>
      <c r="G58" s="40" t="str">
        <f>IF(B58=0," ",VLOOKUP($B58,[1]Женщины!$B$1:$H$65536,6,FALSE))</f>
        <v>Калининград, СДЮСШОР-4</v>
      </c>
      <c r="H58" s="21">
        <v>3.1423611111111111E-4</v>
      </c>
      <c r="I58" s="22"/>
      <c r="J58" s="25" t="str">
        <f>IF(H58=0," ",IF(H58&lt;=[1]Разряды!$D$31,[1]Разряды!$D$3,IF(H58&lt;=[1]Разряды!$E$31,[1]Разряды!$E$3,IF(H58&lt;=[1]Разряды!$F$31,[1]Разряды!$F$3,IF(H58&lt;=[1]Разряды!$G$31,[1]Разряды!$G$3,IF(H58&lt;=[1]Разряды!$H$31,[1]Разряды!$H$3,IF(H58&lt;=[1]Разряды!$I$31,[1]Разряды!$I$3,IF(H58&lt;=[1]Разряды!$J$31,[1]Разряды!$J$3,"б/р"))))))))</f>
        <v>2р</v>
      </c>
      <c r="K58" s="85">
        <v>11</v>
      </c>
      <c r="L58" s="403" t="str">
        <f>IF(B58=0," ",VLOOKUP($B58,[1]Женщины!$B$1:$H$65536,7,FALSE))</f>
        <v>Степочкина Е.К., Тимофеева Л.А.</v>
      </c>
    </row>
    <row r="59" spans="1:12" x14ac:dyDescent="0.25">
      <c r="A59" s="25">
        <v>8</v>
      </c>
      <c r="B59" s="17">
        <v>34</v>
      </c>
      <c r="C59" s="40" t="str">
        <f>IF(B59=0," ",VLOOKUP(B59,[1]Женщины!B$1:H$65536,2,FALSE))</f>
        <v>Суслова Алёна</v>
      </c>
      <c r="D59" s="41" t="str">
        <f>IF(B59=0," ",VLOOKUP($B59,[1]Женщины!$B$1:$H$65536,3,FALSE))</f>
        <v>18.04.1997</v>
      </c>
      <c r="E59" s="42" t="str">
        <f>IF(B59=0," ",IF(VLOOKUP($B59,[1]Женщины!$B$1:$H$65536,4,FALSE)=0," ",VLOOKUP($B59,[1]Женщины!$B$1:$H$65536,4,FALSE)))</f>
        <v>1р</v>
      </c>
      <c r="F59" s="40" t="str">
        <f>IF(B59=0," ",VLOOKUP($B59,[1]Женщины!$B$1:$H$65536,5,FALSE))</f>
        <v>Ярославская</v>
      </c>
      <c r="G59" s="40" t="str">
        <f>IF(B59=0," ",VLOOKUP($B59,[1]Женщины!$B$1:$H$65536,6,FALSE))</f>
        <v>Ярославль, СДЮСШОР-19</v>
      </c>
      <c r="H59" s="21">
        <v>3.1631944444444443E-4</v>
      </c>
      <c r="I59" s="22"/>
      <c r="J59" s="25" t="str">
        <f>IF(H59=0," ",IF(H59&lt;=[1]Разряды!$D$31,[1]Разряды!$D$3,IF(H59&lt;=[1]Разряды!$E$31,[1]Разряды!$E$3,IF(H59&lt;=[1]Разряды!$F$31,[1]Разряды!$F$3,IF(H59&lt;=[1]Разряды!$G$31,[1]Разряды!$G$3,IF(H59&lt;=[1]Разряды!$H$31,[1]Разряды!$H$3,IF(H59&lt;=[1]Разряды!$I$31,[1]Разряды!$I$3,IF(H59&lt;=[1]Разряды!$J$31,[1]Разряды!$J$3,"б/р"))))))))</f>
        <v>2р</v>
      </c>
      <c r="K59" s="85" t="s">
        <v>20</v>
      </c>
      <c r="L59" s="40" t="str">
        <f>IF(B59=0," ",VLOOKUP($B59,[1]Женщины!$B$1:$H$65536,7,FALSE))</f>
        <v>Сошников А.В.</v>
      </c>
    </row>
    <row r="60" spans="1:12" x14ac:dyDescent="0.25">
      <c r="A60" s="25">
        <v>9</v>
      </c>
      <c r="B60" s="56">
        <v>300</v>
      </c>
      <c r="C60" s="40" t="str">
        <f>IF(B60=0," ",VLOOKUP(B60,[1]Женщины!B$1:H$65536,2,FALSE))</f>
        <v>Ваганенкова Вера</v>
      </c>
      <c r="D60" s="41" t="str">
        <f>IF(B60=0," ",VLOOKUP($B60,[1]Женщины!$B$1:$H$65536,3,FALSE))</f>
        <v>13.08.1997</v>
      </c>
      <c r="E60" s="42" t="str">
        <f>IF(B60=0," ",IF(VLOOKUP($B60,[1]Женщины!$B$1:$H$65536,4,FALSE)=0," ",VLOOKUP($B60,[1]Женщины!$B$1:$H$65536,4,FALSE)))</f>
        <v>1р</v>
      </c>
      <c r="F60" s="40" t="str">
        <f>IF(B60=0," ",VLOOKUP($B60,[1]Женщины!$B$1:$H$65536,5,FALSE))</f>
        <v>Вологодская</v>
      </c>
      <c r="G60" s="40" t="str">
        <f>IF(B60=0," ",VLOOKUP($B60,[1]Женщины!$B$1:$H$65536,6,FALSE))</f>
        <v>Вологда, АУ ФКиС ЦСП</v>
      </c>
      <c r="H60" s="21">
        <v>3.1643518518518517E-4</v>
      </c>
      <c r="I60" s="22"/>
      <c r="J60" s="25" t="str">
        <f>IF(H60=0," ",IF(H60&lt;=[1]Разряды!$D$31,[1]Разряды!$D$3,IF(H60&lt;=[1]Разряды!$E$31,[1]Разряды!$E$3,IF(H60&lt;=[1]Разряды!$F$31,[1]Разряды!$F$3,IF(H60&lt;=[1]Разряды!$G$31,[1]Разряды!$G$3,IF(H60&lt;=[1]Разряды!$H$31,[1]Разряды!$H$3,IF(H60&lt;=[1]Разряды!$I$31,[1]Разряды!$I$3,IF(H60&lt;=[1]Разряды!$J$31,[1]Разряды!$J$3,"б/р"))))))))</f>
        <v>2р</v>
      </c>
      <c r="K60" s="85">
        <v>10</v>
      </c>
      <c r="L60" s="40" t="str">
        <f>IF(B60=0," ",VLOOKUP($B60,[1]Женщины!$B$1:$H$65536,7,FALSE))</f>
        <v>Столбова О.В.</v>
      </c>
    </row>
    <row r="61" spans="1:12" x14ac:dyDescent="0.25">
      <c r="A61" s="25">
        <v>10</v>
      </c>
      <c r="B61" s="404">
        <v>104</v>
      </c>
      <c r="C61" s="40" t="str">
        <f>IF(B61=0," ",VLOOKUP(B61,[1]Женщины!B$1:H$65536,2,FALSE))</f>
        <v>Ланцова Мария</v>
      </c>
      <c r="D61" s="41" t="str">
        <f>IF(B61=0," ",VLOOKUP($B61,[1]Женщины!$B$1:$H$65536,3,FALSE))</f>
        <v>14.06.1997</v>
      </c>
      <c r="E61" s="42" t="str">
        <f>IF(B61=0," ",IF(VLOOKUP($B61,[1]Женщины!$B$1:$H$65536,4,FALSE)=0," ",VLOOKUP($B61,[1]Женщины!$B$1:$H$65536,4,FALSE)))</f>
        <v>1р</v>
      </c>
      <c r="F61" s="40" t="str">
        <f>IF(B61=0," ",VLOOKUP($B61,[1]Женщины!$B$1:$H$65536,5,FALSE))</f>
        <v>Ярославская</v>
      </c>
      <c r="G61" s="43" t="str">
        <f>IF(B61=0," ",VLOOKUP($B61,[1]Женщины!$B$1:$H$65536,6,FALSE))</f>
        <v>Рыбинск, СДЮСШОР-2</v>
      </c>
      <c r="H61" s="21">
        <v>3.1655092592592596E-4</v>
      </c>
      <c r="I61" s="22"/>
      <c r="J61" s="25" t="str">
        <f>IF(H61=0," ",IF(H61&lt;=[1]Разряды!$D$31,[1]Разряды!$D$3,IF(H61&lt;=[1]Разряды!$E$31,[1]Разряды!$E$3,IF(H61&lt;=[1]Разряды!$F$31,[1]Разряды!$F$3,IF(H61&lt;=[1]Разряды!$G$31,[1]Разряды!$G$3,IF(H61&lt;=[1]Разряды!$H$31,[1]Разряды!$H$3,IF(H61&lt;=[1]Разряды!$I$31,[1]Разряды!$I$3,IF(H61&lt;=[1]Разряды!$J$31,[1]Разряды!$J$3,"б/р"))))))))</f>
        <v>2р</v>
      </c>
      <c r="K61" s="44">
        <v>9</v>
      </c>
      <c r="L61" s="40" t="str">
        <f>IF(B61=0," ",VLOOKUP($B61,[1]Женщины!$B$1:$H$65536,7,FALSE))</f>
        <v xml:space="preserve">Кузнецова А.Л. </v>
      </c>
    </row>
    <row r="62" spans="1:12" x14ac:dyDescent="0.25">
      <c r="A62" s="25">
        <v>11</v>
      </c>
      <c r="B62" s="56">
        <v>485</v>
      </c>
      <c r="C62" s="40" t="str">
        <f>IF(B62=0," ",VLOOKUP(B62,[1]Женщины!B$1:H$65536,2,FALSE))</f>
        <v>Сафронова Натали</v>
      </c>
      <c r="D62" s="41" t="str">
        <f>IF(B62=0," ",VLOOKUP($B62,[1]Женщины!$B$1:$H$65536,3,FALSE))</f>
        <v>11.05.1997</v>
      </c>
      <c r="E62" s="42" t="str">
        <f>IF(B62=0," ",IF(VLOOKUP($B62,[1]Женщины!$B$1:$H$65536,4,FALSE)=0," ",VLOOKUP($B62,[1]Женщины!$B$1:$H$65536,4,FALSE)))</f>
        <v>1р</v>
      </c>
      <c r="F62" s="40" t="str">
        <f>IF(B62=0," ",VLOOKUP($B62,[1]Женщины!$B$1:$H$65536,5,FALSE))</f>
        <v>Вологодская</v>
      </c>
      <c r="G62" s="40" t="str">
        <f>IF(B62=0," ",VLOOKUP($B62,[1]Женщины!$B$1:$H$65536,6,FALSE))</f>
        <v>Череповец, ДЮСШ-2</v>
      </c>
      <c r="H62" s="21">
        <v>3.1932870370370367E-4</v>
      </c>
      <c r="I62" s="22"/>
      <c r="J62" s="25" t="str">
        <f>IF(H62=0," ",IF(H62&lt;=[1]Разряды!$D$31,[1]Разряды!$D$3,IF(H62&lt;=[1]Разряды!$E$31,[1]Разряды!$E$3,IF(H62&lt;=[1]Разряды!$F$31,[1]Разряды!$F$3,IF(H62&lt;=[1]Разряды!$G$31,[1]Разряды!$G$3,IF(H62&lt;=[1]Разряды!$H$31,[1]Разряды!$H$3,IF(H62&lt;=[1]Разряды!$I$31,[1]Разряды!$I$3,IF(H62&lt;=[1]Разряды!$J$31,[1]Разряды!$J$3,"б/р"))))))))</f>
        <v>2р</v>
      </c>
      <c r="K62" s="85" t="s">
        <v>20</v>
      </c>
      <c r="L62" s="40" t="str">
        <f>IF(B62=0," ",VLOOKUP($B62,[1]Женщины!$B$1:$H$65536,7,FALSE))</f>
        <v>Столбова О.В.</v>
      </c>
    </row>
    <row r="63" spans="1:12" x14ac:dyDescent="0.25">
      <c r="A63" s="25">
        <v>12</v>
      </c>
      <c r="B63" s="56">
        <v>35</v>
      </c>
      <c r="C63" s="40" t="str">
        <f>IF(B63=0," ",VLOOKUP(B63,[1]Женщины!B$1:H$65536,2,FALSE))</f>
        <v>Попутьева Анастасия</v>
      </c>
      <c r="D63" s="41" t="str">
        <f>IF(B63=0," ",VLOOKUP($B63,[1]Женщины!$B$1:$H$65536,3,FALSE))</f>
        <v>18.04.1997</v>
      </c>
      <c r="E63" s="42" t="str">
        <f>IF(B63=0," ",IF(VLOOKUP($B63,[1]Женщины!$B$1:$H$65536,4,FALSE)=0," ",VLOOKUP($B63,[1]Женщины!$B$1:$H$65536,4,FALSE)))</f>
        <v>1р</v>
      </c>
      <c r="F63" s="40" t="str">
        <f>IF(B63=0," ",VLOOKUP($B63,[1]Женщины!$B$1:$H$65536,5,FALSE))</f>
        <v>Ярославская</v>
      </c>
      <c r="G63" s="40" t="str">
        <f>IF(B63=0," ",VLOOKUP($B63,[1]Женщины!$B$1:$H$65536,6,FALSE))</f>
        <v>Ярославль, СДЮСШОР-19</v>
      </c>
      <c r="H63" s="21">
        <v>3.2037037037037033E-4</v>
      </c>
      <c r="I63" s="22"/>
      <c r="J63" s="25" t="str">
        <f>IF(H63=0," ",IF(H63&lt;=[1]Разряды!$D$31,[1]Разряды!$D$3,IF(H63&lt;=[1]Разряды!$E$31,[1]Разряды!$E$3,IF(H63&lt;=[1]Разряды!$F$31,[1]Разряды!$F$3,IF(H63&lt;=[1]Разряды!$G$31,[1]Разряды!$G$3,IF(H63&lt;=[1]Разряды!$H$31,[1]Разряды!$H$3,IF(H63&lt;=[1]Разряды!$I$31,[1]Разряды!$I$3,IF(H63&lt;=[1]Разряды!$J$31,[1]Разряды!$J$3,"б/р"))))))))</f>
        <v>2р</v>
      </c>
      <c r="K63" s="85" t="s">
        <v>20</v>
      </c>
      <c r="L63" s="40" t="str">
        <f>IF(B63=0," ",VLOOKUP($B63,[1]Женщины!$B$1:$H$65536,7,FALSE))</f>
        <v>Сошников А.В.</v>
      </c>
    </row>
    <row r="64" spans="1:12" x14ac:dyDescent="0.25">
      <c r="A64" s="25">
        <v>13</v>
      </c>
      <c r="B64" s="56">
        <v>177</v>
      </c>
      <c r="C64" s="40" t="str">
        <f>IF(B64=0," ",VLOOKUP(B64,[1]Женщины!B$1:H$65536,2,FALSE))</f>
        <v>Васильева Ирина</v>
      </c>
      <c r="D64" s="41" t="str">
        <f>IF(B64=0," ",VLOOKUP($B64,[1]Женщины!$B$1:$H$65536,3,FALSE))</f>
        <v>1996</v>
      </c>
      <c r="E64" s="42" t="str">
        <f>IF(B64=0," ",IF(VLOOKUP($B64,[1]Женщины!$B$1:$H$65536,4,FALSE)=0," ",VLOOKUP($B64,[1]Женщины!$B$1:$H$65536,4,FALSE)))</f>
        <v>1р</v>
      </c>
      <c r="F64" s="40" t="str">
        <f>IF(B64=0," ",VLOOKUP($B64,[1]Женщины!$B$1:$H$65536,5,FALSE))</f>
        <v>Р-ка Коми</v>
      </c>
      <c r="G64" s="40" t="str">
        <f>IF(B64=0," ",VLOOKUP($B64,[1]Женщины!$B$1:$H$65536,6,FALSE))</f>
        <v>Сыктывкар, КДЮСШ-1</v>
      </c>
      <c r="H64" s="21">
        <v>3.3240740740740735E-4</v>
      </c>
      <c r="I64" s="22"/>
      <c r="J64" s="25" t="str">
        <f>IF(H64=0," ",IF(H64&lt;=[1]Разряды!$D$31,[1]Разряды!$D$3,IF(H64&lt;=[1]Разряды!$E$31,[1]Разряды!$E$3,IF(H64&lt;=[1]Разряды!$F$31,[1]Разряды!$F$3,IF(H64&lt;=[1]Разряды!$G$31,[1]Разряды!$G$3,IF(H64&lt;=[1]Разряды!$H$31,[1]Разряды!$H$3,IF(H64&lt;=[1]Разряды!$I$31,[1]Разряды!$I$3,IF(H64&lt;=[1]Разряды!$J$31,[1]Разряды!$J$3,"б/р"))))))))</f>
        <v>2р</v>
      </c>
      <c r="K64" s="44">
        <v>8</v>
      </c>
      <c r="L64" s="40" t="str">
        <f>IF(B64=0," ",VLOOKUP($B64,[1]Женщины!$B$1:$H$65536,7,FALSE))</f>
        <v>Панюкова М.А.</v>
      </c>
    </row>
    <row r="65" spans="1:12" x14ac:dyDescent="0.25">
      <c r="A65" s="25">
        <v>14</v>
      </c>
      <c r="B65" s="17">
        <v>272</v>
      </c>
      <c r="C65" s="40" t="str">
        <f>IF(B65=0," ",VLOOKUP(B65,[1]Женщины!B$1:H$65536,2,FALSE))</f>
        <v>Горевалова Ксения</v>
      </c>
      <c r="D65" s="41" t="str">
        <f>IF(B65=0," ",VLOOKUP($B65,[1]Женщины!$B$1:$H$65536,3,FALSE))</f>
        <v>11.11.1197</v>
      </c>
      <c r="E65" s="42" t="str">
        <f>IF(B65=0," ",IF(VLOOKUP($B65,[1]Женщины!$B$1:$H$65536,4,FALSE)=0," ",VLOOKUP($B65,[1]Женщины!$B$1:$H$65536,4,FALSE)))</f>
        <v>1р</v>
      </c>
      <c r="F65" s="40" t="str">
        <f>IF(B65=0," ",VLOOKUP($B65,[1]Женщины!$B$1:$H$65536,5,FALSE))</f>
        <v>Костромская</v>
      </c>
      <c r="G65" s="40" t="str">
        <f>IF(B65=0," ",VLOOKUP($B65,[1]Женщины!$B$1:$H$65536,6,FALSE))</f>
        <v>Кострома, КОСДЮСШОР</v>
      </c>
      <c r="H65" s="21">
        <v>3.3854166666666668E-4</v>
      </c>
      <c r="I65" s="22"/>
      <c r="J65" s="25" t="str">
        <f>IF(H65=0," ",IF(H65&lt;=[1]Разряды!$D$31,[1]Разряды!$D$3,IF(H65&lt;=[1]Разряды!$E$31,[1]Разряды!$E$3,IF(H65&lt;=[1]Разряды!$F$31,[1]Разряды!$F$3,IF(H65&lt;=[1]Разряды!$G$31,[1]Разряды!$G$3,IF(H65&lt;=[1]Разряды!$H$31,[1]Разряды!$H$3,IF(H65&lt;=[1]Разряды!$I$31,[1]Разряды!$I$3,IF(H65&lt;=[1]Разряды!$J$31,[1]Разряды!$J$3,"б/р"))))))))</f>
        <v>3р</v>
      </c>
      <c r="K65" s="85">
        <v>0</v>
      </c>
      <c r="L65" s="40" t="str">
        <f>IF(B65=0," ",VLOOKUP($B65,[1]Женщины!$B$1:$H$65536,7,FALSE))</f>
        <v>Виноградов Н.А.</v>
      </c>
    </row>
    <row r="66" spans="1:12" ht="18.75" x14ac:dyDescent="0.3">
      <c r="A66" s="407"/>
      <c r="B66" s="408"/>
      <c r="C66" s="408"/>
      <c r="D66" s="243"/>
      <c r="E66" s="409"/>
      <c r="F66" s="407"/>
      <c r="G66" s="407"/>
      <c r="H66" s="409"/>
      <c r="I66" s="303" t="s">
        <v>5</v>
      </c>
      <c r="J66" s="303"/>
      <c r="K66" s="269"/>
      <c r="L66" s="74" t="s">
        <v>122</v>
      </c>
    </row>
    <row r="67" spans="1:12" x14ac:dyDescent="0.25">
      <c r="A67" s="12"/>
      <c r="B67" s="12"/>
      <c r="C67" s="12"/>
      <c r="D67" s="13"/>
      <c r="E67" s="12"/>
      <c r="F67" s="284" t="s">
        <v>114</v>
      </c>
      <c r="G67" s="284"/>
      <c r="H67" s="14"/>
      <c r="I67" s="303" t="s">
        <v>6</v>
      </c>
      <c r="J67" s="303"/>
      <c r="K67" s="269"/>
      <c r="L67" s="74" t="s">
        <v>123</v>
      </c>
    </row>
    <row r="68" spans="1:12" x14ac:dyDescent="0.25">
      <c r="A68" s="16">
        <v>1</v>
      </c>
      <c r="B68" s="17">
        <v>167</v>
      </c>
      <c r="C68" s="18" t="str">
        <f>IF(B68=0," ",VLOOKUP(B68,[1]Женщины!B$1:H$65536,2,FALSE))</f>
        <v>Русинова Екатерина</v>
      </c>
      <c r="D68" s="19" t="str">
        <f>IF(B68=0," ",VLOOKUP($B68,[1]Женщины!$B$1:$H$65536,3,FALSE))</f>
        <v>1993</v>
      </c>
      <c r="E68" s="20" t="str">
        <f>IF(B68=0," ",IF(VLOOKUP($B68,[1]Женщины!$B$1:$H$65536,4,FALSE)=0," ",VLOOKUP($B68,[1]Женщины!$B$1:$H$65536,4,FALSE)))</f>
        <v>КМС</v>
      </c>
      <c r="F68" s="18" t="str">
        <f>IF(B68=0," ",VLOOKUP($B68,[1]Женщины!$B$1:$H$65536,5,FALSE))</f>
        <v>Р-ка Коми</v>
      </c>
      <c r="G68" s="18" t="str">
        <f>IF(B68=0," ",VLOOKUP($B68,[1]Женщины!$B$1:$H$65536,6,FALSE))</f>
        <v>Сыктывкар, КДЮСШ-1</v>
      </c>
      <c r="H68" s="28">
        <v>2.9409722222222223E-4</v>
      </c>
      <c r="I68" s="51">
        <v>2.9155092592592595E-4</v>
      </c>
      <c r="J68" s="12" t="str">
        <f>IF(H68=0," ",IF(H68&lt;=[1]Разряды!$D$31,[1]Разряды!$D$3,IF(H68&lt;=[1]Разряды!$E$31,[1]Разряды!$E$3,IF(H68&lt;=[1]Разряды!$F$31,[1]Разряды!$F$3,IF(H68&lt;=[1]Разряды!$G$31,[1]Разряды!$G$3,IF(H68&lt;=[1]Разряды!$H$31,[1]Разряды!$H$3,IF(H68&lt;=[1]Разряды!$I$31,[1]Разряды!$I$3,IF(H68&lt;=[1]Разряды!$J$31,[1]Разряды!$J$3,"б/р"))))))))</f>
        <v>кмс</v>
      </c>
      <c r="K68" s="12">
        <v>20</v>
      </c>
      <c r="L68" s="110" t="str">
        <f>IF(B68=0," ",VLOOKUP($B68,[1]Женщины!$B$1:$H$65536,7,FALSE))</f>
        <v>Панюкова М.А., Балясников И.Н.</v>
      </c>
    </row>
    <row r="69" spans="1:12" ht="22.5" x14ac:dyDescent="0.25">
      <c r="A69" s="16">
        <v>2</v>
      </c>
      <c r="B69" s="17">
        <v>136</v>
      </c>
      <c r="C69" s="40" t="str">
        <f>IF(B69=0," ",VLOOKUP(B69,[1]Женщины!B$1:H$65536,2,FALSE))</f>
        <v>Некрасова Татьяна</v>
      </c>
      <c r="D69" s="41" t="str">
        <f>IF(B69=0," ",VLOOKUP($B69,[1]Женщины!$B$1:$H$65536,3,FALSE))</f>
        <v>25.04.1994</v>
      </c>
      <c r="E69" s="42" t="str">
        <f>IF(B69=0," ",IF(VLOOKUP($B69,[1]Женщины!$B$1:$H$65536,4,FALSE)=0," ",VLOOKUP($B69,[1]Женщины!$B$1:$H$65536,4,FALSE)))</f>
        <v>КМС</v>
      </c>
      <c r="F69" s="43" t="str">
        <f>IF(B69=0," ",VLOOKUP($B69,[1]Женщины!$B$1:$H$65536,5,FALSE))</f>
        <v>Московская-Ивановская</v>
      </c>
      <c r="G69" s="40" t="str">
        <f>IF(B69=0," ",VLOOKUP($B69,[1]Женщины!$B$1:$H$65536,6,FALSE))</f>
        <v>МО-Иваново, ИГЭУ</v>
      </c>
      <c r="H69" s="47">
        <v>3.0023148148148151E-4</v>
      </c>
      <c r="I69" s="22">
        <v>2.9166666666666669E-4</v>
      </c>
      <c r="J69" s="42" t="s">
        <v>92</v>
      </c>
      <c r="K69" s="85" t="s">
        <v>20</v>
      </c>
      <c r="L69" s="43" t="str">
        <f>IF(B69=0," ",VLOOKUP($B69,[1]Женщины!$B$1:$H$65536,7,FALSE))</f>
        <v>Магницкий М.В., Иванов Г.Д.</v>
      </c>
    </row>
    <row r="70" spans="1:12" x14ac:dyDescent="0.25">
      <c r="A70" s="16">
        <v>3</v>
      </c>
      <c r="B70" s="17">
        <v>141</v>
      </c>
      <c r="C70" s="18" t="str">
        <f>IF(B70=0," ",VLOOKUP(B70,[1]Женщины!B$1:H$65536,2,FALSE))</f>
        <v>Землянкина Инна</v>
      </c>
      <c r="D70" s="19" t="str">
        <f>IF(B70=0," ",VLOOKUP($B70,[1]Женщины!$B$1:$H$65536,3,FALSE))</f>
        <v>04.01.1995</v>
      </c>
      <c r="E70" s="20" t="str">
        <f>IF(B70=0," ",IF(VLOOKUP($B70,[1]Женщины!$B$1:$H$65536,4,FALSE)=0," ",VLOOKUP($B70,[1]Женщины!$B$1:$H$65536,4,FALSE)))</f>
        <v>КМС</v>
      </c>
      <c r="F70" s="18" t="str">
        <f>IF(B70=0," ",VLOOKUP($B70,[1]Женщины!$B$1:$H$65536,5,FALSE))</f>
        <v>Ивановская</v>
      </c>
      <c r="G70" s="18" t="str">
        <f>IF(B70=0," ",VLOOKUP($B70,[1]Женщины!$B$1:$H$65536,6,FALSE))</f>
        <v>Иваново, ИГЭУ</v>
      </c>
      <c r="H70" s="28">
        <v>2.9942129629629633E-4</v>
      </c>
      <c r="I70" s="22">
        <v>2.9618055555555555E-4</v>
      </c>
      <c r="J70" s="23" t="str">
        <f>IF(H70=0," ",IF(H70&lt;=[1]Разряды!$D$31,[1]Разряды!$D$3,IF(H70&lt;=[1]Разряды!$E$31,[1]Разряды!$E$3,IF(H70&lt;=[1]Разряды!$F$31,[1]Разряды!$F$3,IF(H70&lt;=[1]Разряды!$G$31,[1]Разряды!$G$3,IF(H70&lt;=[1]Разряды!$H$31,[1]Разряды!$H$3,IF(H70&lt;=[1]Разряды!$I$31,[1]Разряды!$I$3,IF(H70&lt;=[1]Разряды!$J$31,[1]Разряды!$J$3,"б/р"))))))))</f>
        <v>1р</v>
      </c>
      <c r="K70" s="12" t="s">
        <v>20</v>
      </c>
      <c r="L70" s="24" t="str">
        <f>IF(B70=0," ",VLOOKUP($B70,[1]Женщины!$B$1:$H$65536,7,FALSE))</f>
        <v>Торгов Е.Н., Челмодеев С.В.</v>
      </c>
    </row>
    <row r="71" spans="1:12" x14ac:dyDescent="0.25">
      <c r="A71" s="25">
        <v>4</v>
      </c>
      <c r="B71" s="17">
        <v>289</v>
      </c>
      <c r="C71" s="40" t="str">
        <f>IF(B71=0," ",VLOOKUP(B71,[1]Женщины!B$1:H$65536,2,FALSE))</f>
        <v>Киселева Валентина</v>
      </c>
      <c r="D71" s="41" t="str">
        <f>IF(B71=0," ",VLOOKUP($B71,[1]Женщины!$B$1:$H$65536,3,FALSE))</f>
        <v>16.07.1995</v>
      </c>
      <c r="E71" s="42" t="str">
        <f>IF(B71=0," ",IF(VLOOKUP($B71,[1]Женщины!$B$1:$H$65536,4,FALSE)=0," ",VLOOKUP($B71,[1]Женщины!$B$1:$H$65536,4,FALSE)))</f>
        <v>КМС</v>
      </c>
      <c r="F71" s="43" t="str">
        <f>IF(B71=0," ",VLOOKUP($B71,[1]Женщины!$B$1:$H$65536,5,FALSE))</f>
        <v>Вологодская</v>
      </c>
      <c r="G71" s="43" t="str">
        <f>IF(B71=0," ",VLOOKUP($B71,[1]Женщины!$B$1:$H$65536,6,FALSE))</f>
        <v>Вологда, АУ ФКиС ЦСП</v>
      </c>
      <c r="H71" s="28">
        <v>3.0324074074074069E-4</v>
      </c>
      <c r="I71" s="22">
        <v>3.0254629629629631E-4</v>
      </c>
      <c r="J71" s="25" t="str">
        <f>IF(H71=0," ",IF(H71&lt;=[1]Разряды!$D$31,[1]Разряды!$D$3,IF(H71&lt;=[1]Разряды!$E$31,[1]Разряды!$E$3,IF(H71&lt;=[1]Разряды!$F$31,[1]Разряды!$F$3,IF(H71&lt;=[1]Разряды!$G$31,[1]Разряды!$G$3,IF(H71&lt;=[1]Разряды!$H$31,[1]Разряды!$H$3,IF(H71&lt;=[1]Разряды!$I$31,[1]Разряды!$I$3,IF(H71&lt;=[1]Разряды!$J$31,[1]Разряды!$J$3,"б/р"))))))))</f>
        <v>1р</v>
      </c>
      <c r="K71" s="44">
        <v>17</v>
      </c>
      <c r="L71" s="45" t="str">
        <f>IF(B71=0," ",VLOOKUP($B71,[1]Женщины!$B$1:$H$65536,7,FALSE))</f>
        <v>Полторацкий С.В.</v>
      </c>
    </row>
    <row r="72" spans="1:12" x14ac:dyDescent="0.25">
      <c r="A72" s="25">
        <v>5</v>
      </c>
      <c r="B72" s="17">
        <v>172</v>
      </c>
      <c r="C72" s="18" t="str">
        <f>IF(B72=0," ",VLOOKUP(B72,[1]Женщины!B$1:H$65536,2,FALSE))</f>
        <v>Деревцова Варвара</v>
      </c>
      <c r="D72" s="19" t="str">
        <f>IF(B72=0," ",VLOOKUP($B72,[1]Женщины!$B$1:$H$65536,3,FALSE))</f>
        <v>1993</v>
      </c>
      <c r="E72" s="20" t="str">
        <f>IF(B72=0," ",IF(VLOOKUP($B72,[1]Женщины!$B$1:$H$65536,4,FALSE)=0," ",VLOOKUP($B72,[1]Женщины!$B$1:$H$65536,4,FALSE)))</f>
        <v>КМС</v>
      </c>
      <c r="F72" s="18" t="str">
        <f>IF(B72=0," ",VLOOKUP($B72,[1]Женщины!$B$1:$H$65536,5,FALSE))</f>
        <v>Р-ка Коми</v>
      </c>
      <c r="G72" s="18" t="str">
        <f>IF(B72=0," ",VLOOKUP($B72,[1]Женщины!$B$1:$H$65536,6,FALSE))</f>
        <v>Сыктывкар, КДЮСШ-1</v>
      </c>
      <c r="H72" s="21">
        <v>3.1122685185185187E-4</v>
      </c>
      <c r="I72" s="26"/>
      <c r="J72" s="23" t="str">
        <f>IF(H72=0," ",IF(H72&lt;=[1]Разряды!$D$31,[1]Разряды!$D$3,IF(H72&lt;=[1]Разряды!$E$31,[1]Разряды!$E$3,IF(H72&lt;=[1]Разряды!$F$31,[1]Разряды!$F$3,IF(H72&lt;=[1]Разряды!$G$31,[1]Разряды!$G$3,IF(H72&lt;=[1]Разряды!$H$31,[1]Разряды!$H$3,IF(H72&lt;=[1]Разряды!$I$31,[1]Разряды!$I$3,IF(H72&lt;=[1]Разряды!$J$31,[1]Разряды!$J$3,"б/р"))))))))</f>
        <v>1р</v>
      </c>
      <c r="K72" s="13">
        <v>15</v>
      </c>
      <c r="L72" s="18" t="str">
        <f>IF(B72=0," ",VLOOKUP($B72,[1]Женщины!$B$1:$H$65536,7,FALSE))</f>
        <v>Панюкова М.А.</v>
      </c>
    </row>
    <row r="73" spans="1:12" x14ac:dyDescent="0.25">
      <c r="A73" s="25">
        <v>6</v>
      </c>
      <c r="B73" s="42">
        <v>246</v>
      </c>
      <c r="C73" s="18" t="str">
        <f>IF(B73=0," ",VLOOKUP(B73,[1]Женщины!B$1:H$65536,2,FALSE))</f>
        <v>Сатюкова Виктория</v>
      </c>
      <c r="D73" s="19" t="str">
        <f>IF(B73=0," ",VLOOKUP($B73,[1]Женщины!$B$1:$H$65536,3,FALSE))</f>
        <v>13.09.1993</v>
      </c>
      <c r="E73" s="20" t="str">
        <f>IF(B73=0," ",IF(VLOOKUP($B73,[1]Женщины!$B$1:$H$65536,4,FALSE)=0," ",VLOOKUP($B73,[1]Женщины!$B$1:$H$65536,4,FALSE)))</f>
        <v>КМС</v>
      </c>
      <c r="F73" s="18" t="str">
        <f>IF(B73=0," ",VLOOKUP($B73,[1]Женщины!$B$1:$H$65536,5,FALSE))</f>
        <v>Калининградская</v>
      </c>
      <c r="G73" s="18" t="str">
        <f>IF(B73=0," ",VLOOKUP($B73,[1]Женщины!$B$1:$H$65536,6,FALSE))</f>
        <v>Калининград, БФУ</v>
      </c>
      <c r="H73" s="26">
        <v>3.1273148148148149E-4</v>
      </c>
      <c r="I73" s="27"/>
      <c r="J73" s="23" t="str">
        <f>IF(H73=0," ",IF(H73&lt;=[1]Разряды!$D$31,[1]Разряды!$D$3,IF(H73&lt;=[1]Разряды!$E$31,[1]Разряды!$E$3,IF(H73&lt;=[1]Разряды!$F$31,[1]Разряды!$F$3,IF(H73&lt;=[1]Разряды!$G$31,[1]Разряды!$G$3,IF(H73&lt;=[1]Разряды!$H$31,[1]Разряды!$H$3,IF(H73&lt;=[1]Разряды!$I$31,[1]Разряды!$I$3,IF(H73&lt;=[1]Разряды!$J$31,[1]Разряды!$J$3,"б/р"))))))))</f>
        <v>1р</v>
      </c>
      <c r="K73" s="13">
        <v>14</v>
      </c>
      <c r="L73" s="18" t="str">
        <f>IF(B73=0," ",VLOOKUP($B73,[1]Женщины!$B$1:$H$65536,7,FALSE))</f>
        <v>Малиновская Н.А.</v>
      </c>
    </row>
    <row r="74" spans="1:12" x14ac:dyDescent="0.25">
      <c r="A74" s="25">
        <v>7</v>
      </c>
      <c r="B74" s="17">
        <v>271</v>
      </c>
      <c r="C74" s="18" t="str">
        <f>IF(B74=0," ",VLOOKUP(B74,[1]Женщины!B$1:H$65536,2,FALSE))</f>
        <v>Герман Анна</v>
      </c>
      <c r="D74" s="19" t="str">
        <f>IF(B74=0," ",VLOOKUP($B74,[1]Женщины!$B$1:$H$65536,3,FALSE))</f>
        <v>02.06.1993</v>
      </c>
      <c r="E74" s="20" t="str">
        <f>IF(B74=0," ",IF(VLOOKUP($B74,[1]Женщины!$B$1:$H$65536,4,FALSE)=0," ",VLOOKUP($B74,[1]Женщины!$B$1:$H$65536,4,FALSE)))</f>
        <v>КМС</v>
      </c>
      <c r="F74" s="18" t="str">
        <f>IF(B74=0," ",VLOOKUP($B74,[1]Женщины!$B$1:$H$65536,5,FALSE))</f>
        <v>Костромская</v>
      </c>
      <c r="G74" s="18" t="str">
        <f>IF(B74=0," ",VLOOKUP($B74,[1]Женщины!$B$1:$H$65536,6,FALSE))</f>
        <v>Кострома, КГУ им. Н.А. Некрасова</v>
      </c>
      <c r="H74" s="21">
        <v>3.1481481481481481E-4</v>
      </c>
      <c r="I74" s="21"/>
      <c r="J74" s="23" t="str">
        <f>IF(H74=0," ",IF(H74&lt;=[1]Разряды!$D$31,[1]Разряды!$D$3,IF(H74&lt;=[1]Разряды!$E$31,[1]Разряды!$E$3,IF(H74&lt;=[1]Разряды!$F$31,[1]Разряды!$F$3,IF(H74&lt;=[1]Разряды!$G$31,[1]Разряды!$G$3,IF(H74&lt;=[1]Разряды!$H$31,[1]Разряды!$H$3,IF(H74&lt;=[1]Разряды!$I$31,[1]Разряды!$I$3,IF(H74&lt;=[1]Разряды!$J$31,[1]Разряды!$J$3,"б/р"))))))))</f>
        <v>2р</v>
      </c>
      <c r="K74" s="13">
        <v>0</v>
      </c>
      <c r="L74" s="18" t="str">
        <f>IF(B74=0," ",VLOOKUP($B74,[1]Женщины!$B$1:$H$65536,7,FALSE))</f>
        <v>Павлов Е.А.</v>
      </c>
    </row>
    <row r="75" spans="1:12" x14ac:dyDescent="0.25">
      <c r="A75" s="25">
        <v>8</v>
      </c>
      <c r="B75" s="17">
        <v>210</v>
      </c>
      <c r="C75" s="18" t="str">
        <f>IF(B75=0," ",VLOOKUP(B75,[1]Женщины!B$1:H$65536,2,FALSE))</f>
        <v>Омелянчук Анастасия</v>
      </c>
      <c r="D75" s="19" t="str">
        <f>IF(B75=0," ",VLOOKUP($B75,[1]Женщины!$B$1:$H$65536,3,FALSE))</f>
        <v>1995</v>
      </c>
      <c r="E75" s="20" t="str">
        <f>IF(B75=0," ",IF(VLOOKUP($B75,[1]Женщины!$B$1:$H$65536,4,FALSE)=0," ",VLOOKUP($B75,[1]Женщины!$B$1:$H$65536,4,FALSE)))</f>
        <v>1р</v>
      </c>
      <c r="F75" s="18" t="str">
        <f>IF(B75=0," ",VLOOKUP($B75,[1]Женщины!$B$1:$H$65536,5,FALSE))</f>
        <v>Мурманская</v>
      </c>
      <c r="G75" s="18" t="str">
        <f>IF(B75=0," ",VLOOKUP($B75,[1]Женщины!$B$1:$H$65536,6,FALSE))</f>
        <v>Мурманск, СДЮСШОР-4</v>
      </c>
      <c r="H75" s="26">
        <v>3.1805555555555558E-4</v>
      </c>
      <c r="I75" s="26"/>
      <c r="J75" s="23" t="str">
        <f>IF(H75=0," ",IF(H75&lt;=[1]Разряды!$D$31,[1]Разряды!$D$3,IF(H75&lt;=[1]Разряды!$E$31,[1]Разряды!$E$3,IF(H75&lt;=[1]Разряды!$F$31,[1]Разряды!$F$3,IF(H75&lt;=[1]Разряды!$G$31,[1]Разряды!$G$3,IF(H75&lt;=[1]Разряды!$H$31,[1]Разряды!$H$3,IF(H75&lt;=[1]Разряды!$I$31,[1]Разряды!$I$3,IF(H75&lt;=[1]Разряды!$J$31,[1]Разряды!$J$3,"б/р"))))))))</f>
        <v>2р</v>
      </c>
      <c r="K75" s="13">
        <v>0</v>
      </c>
      <c r="L75" s="18" t="str">
        <f>IF(B75=0," ",VLOOKUP($B75,[1]Женщины!$B$1:$H$65536,7,FALSE))</f>
        <v>Кацан Т.Н.</v>
      </c>
    </row>
    <row r="76" spans="1:12" x14ac:dyDescent="0.25">
      <c r="A76" s="25">
        <v>9</v>
      </c>
      <c r="B76" s="17">
        <v>22</v>
      </c>
      <c r="C76" s="18" t="str">
        <f>IF(B76=0," ",VLOOKUP(B76,[1]Женщины!B$1:H$65536,2,FALSE))</f>
        <v>Подвальная Ольга</v>
      </c>
      <c r="D76" s="19" t="str">
        <f>IF(B76=0," ",VLOOKUP($B76,[1]Женщины!$B$1:$H$65536,3,FALSE))</f>
        <v>03.05.1994</v>
      </c>
      <c r="E76" s="20" t="str">
        <f>IF(B76=0," ",IF(VLOOKUP($B76,[1]Женщины!$B$1:$H$65536,4,FALSE)=0," ",VLOOKUP($B76,[1]Женщины!$B$1:$H$65536,4,FALSE)))</f>
        <v>1р</v>
      </c>
      <c r="F76" s="18" t="str">
        <f>IF(B76=0," ",VLOOKUP($B76,[1]Женщины!$B$1:$H$65536,5,FALSE))</f>
        <v>Ярославская</v>
      </c>
      <c r="G76" s="18" t="str">
        <f>IF(B76=0," ",VLOOKUP($B76,[1]Женщины!$B$1:$H$65536,6,FALSE))</f>
        <v>Ярославль, СДЮСШОР-19</v>
      </c>
      <c r="H76" s="21">
        <v>3.2685185185185183E-4</v>
      </c>
      <c r="I76" s="21"/>
      <c r="J76" s="23" t="str">
        <f>IF(H76=0," ",IF(H76&lt;=[1]Разряды!$D$31,[1]Разряды!$D$3,IF(H76&lt;=[1]Разряды!$E$31,[1]Разряды!$E$3,IF(H76&lt;=[1]Разряды!$F$31,[1]Разряды!$F$3,IF(H76&lt;=[1]Разряды!$G$31,[1]Разряды!$G$3,IF(H76&lt;=[1]Разряды!$H$31,[1]Разряды!$H$3,IF(H76&lt;=[1]Разряды!$I$31,[1]Разряды!$I$3,IF(H76&lt;=[1]Разряды!$J$31,[1]Разряды!$J$3,"б/р"))))))))</f>
        <v>2р</v>
      </c>
      <c r="K76" s="12" t="s">
        <v>112</v>
      </c>
      <c r="L76" s="18" t="str">
        <f>IF(B76=0," ",VLOOKUP($B76,[1]Женщины!$B$1:$H$65536,7,FALSE))</f>
        <v>Станкевич В.А.</v>
      </c>
    </row>
    <row r="77" spans="1:12" x14ac:dyDescent="0.25">
      <c r="A77" s="25">
        <v>10</v>
      </c>
      <c r="B77" s="17">
        <v>20</v>
      </c>
      <c r="C77" s="18" t="str">
        <f>IF(B77=0," ",VLOOKUP(B77,[1]Женщины!B$1:H$65536,2,FALSE))</f>
        <v>Герасина Елизавета</v>
      </c>
      <c r="D77" s="19" t="str">
        <f>IF(B77=0," ",VLOOKUP($B77,[1]Женщины!$B$1:$H$65536,3,FALSE))</f>
        <v>23.04.1995</v>
      </c>
      <c r="E77" s="20" t="str">
        <f>IF(B77=0," ",IF(VLOOKUP($B77,[1]Женщины!$B$1:$H$65536,4,FALSE)=0," ",VLOOKUP($B77,[1]Женщины!$B$1:$H$65536,4,FALSE)))</f>
        <v>1р</v>
      </c>
      <c r="F77" s="18" t="str">
        <f>IF(B77=0," ",VLOOKUP($B77,[1]Женщины!$B$1:$H$65536,5,FALSE))</f>
        <v>Ярославская</v>
      </c>
      <c r="G77" s="18" t="str">
        <f>IF(B77=0," ",VLOOKUP($B77,[1]Женщины!$B$1:$H$65536,6,FALSE))</f>
        <v>Ярославль, СДЮСШОР-19</v>
      </c>
      <c r="H77" s="26">
        <v>3.271990740740741E-4</v>
      </c>
      <c r="I77" s="72"/>
      <c r="J77" s="23" t="str">
        <f>IF(H77=0," ",IF(H77&lt;=[1]Разряды!$D$31,[1]Разряды!$D$3,IF(H77&lt;=[1]Разряды!$E$31,[1]Разряды!$E$3,IF(H77&lt;=[1]Разряды!$F$31,[1]Разряды!$F$3,IF(H77&lt;=[1]Разряды!$G$31,[1]Разряды!$G$3,IF(H77&lt;=[1]Разряды!$H$31,[1]Разряды!$H$3,IF(H77&lt;=[1]Разряды!$I$31,[1]Разряды!$I$3,IF(H77&lt;=[1]Разряды!$J$31,[1]Разряды!$J$3,"б/р"))))))))</f>
        <v>2р</v>
      </c>
      <c r="K77" s="12" t="s">
        <v>112</v>
      </c>
      <c r="L77" s="18" t="str">
        <f>IF(B77=0," ",VLOOKUP($B77,[1]Женщины!$B$1:$H$65536,7,FALSE))</f>
        <v>Тюленев С.А.</v>
      </c>
    </row>
    <row r="78" spans="1:12" x14ac:dyDescent="0.25">
      <c r="A78" s="25"/>
      <c r="B78" s="17">
        <v>569</v>
      </c>
      <c r="C78" s="18" t="str">
        <f>IF(B78=0," ",VLOOKUP(B78,[1]Женщины!B$1:H$65536,2,FALSE))</f>
        <v>Куклина Алёна</v>
      </c>
      <c r="D78" s="19" t="str">
        <f>IF(B78=0," ",VLOOKUP($B78,[1]Женщины!$B$1:$H$65536,3,FALSE))</f>
        <v>27.04.1993</v>
      </c>
      <c r="E78" s="20" t="str">
        <f>IF(B78=0," ",IF(VLOOKUP($B78,[1]Женщины!$B$1:$H$65536,4,FALSE)=0," ",VLOOKUP($B78,[1]Женщины!$B$1:$H$65536,4,FALSE)))</f>
        <v>1р</v>
      </c>
      <c r="F78" s="18" t="str">
        <f>IF(B78=0," ",VLOOKUP($B78,[1]Женщины!$B$1:$H$65536,5,FALSE))</f>
        <v>Архангельская</v>
      </c>
      <c r="G78" s="24" t="str">
        <f>IF(B78=0," ",VLOOKUP($B78,[1]Женщины!$B$1:$H$65536,6,FALSE))</f>
        <v>Архангельск, ГАУ АО "РЦСП "Поморье"</v>
      </c>
      <c r="H78" s="405" t="s">
        <v>124</v>
      </c>
      <c r="I78" s="72"/>
      <c r="J78" s="23"/>
      <c r="K78" s="12">
        <v>0</v>
      </c>
      <c r="L78" s="18" t="str">
        <f>IF(B78=0," ",VLOOKUP($B78,[1]Женщины!$B$1:$H$65536,7,FALSE))</f>
        <v>Лебедев В.Н.</v>
      </c>
    </row>
    <row r="79" spans="1:12" x14ac:dyDescent="0.25">
      <c r="A79" s="25"/>
      <c r="B79" s="17">
        <v>111</v>
      </c>
      <c r="C79" s="18" t="str">
        <f>IF(B79=0," ",VLOOKUP(B79,[1]Женщины!B$1:H$65536,2,FALSE))</f>
        <v>Преловская Мария</v>
      </c>
      <c r="D79" s="19" t="str">
        <f>IF(B79=0," ",VLOOKUP($B79,[1]Женщины!$B$1:$H$65536,3,FALSE))</f>
        <v>08.06.1993</v>
      </c>
      <c r="E79" s="20" t="str">
        <f>IF(B79=0," ",IF(VLOOKUP($B79,[1]Женщины!$B$1:$H$65536,4,FALSE)=0," ",VLOOKUP($B79,[1]Женщины!$B$1:$H$65536,4,FALSE)))</f>
        <v>КМС</v>
      </c>
      <c r="F79" s="18" t="str">
        <f>IF(B79=0," ",VLOOKUP($B79,[1]Женщины!$B$1:$H$65536,5,FALSE))</f>
        <v>Ярославская</v>
      </c>
      <c r="G79" s="18" t="str">
        <f>IF(B79=0," ",VLOOKUP($B79,[1]Женщины!$B$1:$H$65536,6,FALSE))</f>
        <v>Рыбинск, СДЮСШОР-2</v>
      </c>
      <c r="H79" s="387" t="s">
        <v>108</v>
      </c>
      <c r="I79" s="22"/>
      <c r="J79" s="23"/>
      <c r="K79" s="12" t="s">
        <v>20</v>
      </c>
      <c r="L79" s="18" t="str">
        <f>IF(B79=0," ",VLOOKUP($B79,[1]Женщины!$B$1:$H$65536,7,FALSE))</f>
        <v xml:space="preserve">Кузнецова А.Л. </v>
      </c>
    </row>
    <row r="80" spans="1:12" x14ac:dyDescent="0.25">
      <c r="A80" s="25"/>
      <c r="B80" s="46">
        <v>12</v>
      </c>
      <c r="C80" s="18" t="str">
        <f>IF(B80=0," ",VLOOKUP(B80,[1]Женщины!B$1:H$65536,2,FALSE))</f>
        <v>Рогатых Мария</v>
      </c>
      <c r="D80" s="19" t="str">
        <f>IF(B80=0," ",VLOOKUP($B80,[1]Женщины!$B$1:$H$65536,3,FALSE))</f>
        <v>17.08.1994</v>
      </c>
      <c r="E80" s="20" t="str">
        <f>IF(B80=0," ",IF(VLOOKUP($B80,[1]Женщины!$B$1:$H$65536,4,FALSE)=0," ",VLOOKUP($B80,[1]Женщины!$B$1:$H$65536,4,FALSE)))</f>
        <v>2р</v>
      </c>
      <c r="F80" s="18" t="str">
        <f>IF(B80=0," ",VLOOKUP($B80,[1]Женщины!$B$1:$H$65536,5,FALSE))</f>
        <v>Ярославская</v>
      </c>
      <c r="G80" s="18" t="str">
        <f>IF(B80=0," ",VLOOKUP($B80,[1]Женщины!$B$1:$H$65536,6,FALSE))</f>
        <v>Ярославль, СДЮСШОР-19</v>
      </c>
      <c r="H80" s="387" t="s">
        <v>108</v>
      </c>
      <c r="I80" s="22"/>
      <c r="J80" s="23"/>
      <c r="K80" s="12" t="s">
        <v>20</v>
      </c>
      <c r="L80" s="18" t="str">
        <f>IF(B80=0," ",VLOOKUP($B80,[1]Женщины!$B$1:$H$65536,7,FALSE))</f>
        <v>Сошников А.В.</v>
      </c>
    </row>
    <row r="81" spans="1:12" ht="15.75" x14ac:dyDescent="0.25">
      <c r="A81" s="25"/>
      <c r="B81" s="17"/>
      <c r="C81" s="18"/>
      <c r="D81" s="19"/>
      <c r="E81" s="20"/>
      <c r="F81" s="18"/>
      <c r="G81" s="18"/>
      <c r="H81" s="21"/>
      <c r="I81" s="285" t="s">
        <v>5</v>
      </c>
      <c r="J81" s="285"/>
      <c r="K81" s="267"/>
      <c r="L81" s="49" t="s">
        <v>125</v>
      </c>
    </row>
    <row r="82" spans="1:12" x14ac:dyDescent="0.25">
      <c r="A82" s="12"/>
      <c r="B82" s="12"/>
      <c r="C82" s="12"/>
      <c r="D82" s="54"/>
      <c r="E82" s="12"/>
      <c r="F82" s="284" t="s">
        <v>22</v>
      </c>
      <c r="G82" s="284"/>
      <c r="H82" s="73"/>
      <c r="I82" s="283" t="s">
        <v>6</v>
      </c>
      <c r="J82" s="283"/>
      <c r="K82" s="11"/>
      <c r="L82" s="6" t="s">
        <v>126</v>
      </c>
    </row>
    <row r="83" spans="1:12" x14ac:dyDescent="0.25">
      <c r="A83" s="16">
        <v>1</v>
      </c>
      <c r="B83" s="17">
        <v>498</v>
      </c>
      <c r="C83" s="18" t="str">
        <f>IF(B83=0," ",VLOOKUP(B83,[1]Женщины!B$1:H$65536,2,FALSE))</f>
        <v>Головина Анна</v>
      </c>
      <c r="D83" s="19" t="str">
        <f>IF(B83=0," ",VLOOKUP($B83,[1]Женщины!$B$1:$H$65536,3,FALSE))</f>
        <v>28.06.1989</v>
      </c>
      <c r="E83" s="20" t="str">
        <f>IF(B83=0," ",IF(VLOOKUP($B83,[1]Женщины!$B$1:$H$65536,4,FALSE)=0," ",VLOOKUP($B83,[1]Женщины!$B$1:$H$65536,4,FALSE)))</f>
        <v>МС</v>
      </c>
      <c r="F83" s="18" t="str">
        <f>IF(B83=0," ",VLOOKUP($B83,[1]Женщины!$B$1:$H$65536,5,FALSE))</f>
        <v>Архангельская</v>
      </c>
      <c r="G83" s="24" t="str">
        <f>IF(B83=0," ",VLOOKUP($B83,[1]Женщины!$B$1:$H$65536,6,FALSE))</f>
        <v>Архангельск, ГАУ АО "РЦСП "Поморье"</v>
      </c>
      <c r="H83" s="28">
        <v>2.8136574074074072E-4</v>
      </c>
      <c r="I83" s="39">
        <v>2.8078703703703707E-4</v>
      </c>
      <c r="J83" s="13" t="str">
        <f>IF(H83=0," ",IF(H83&lt;=[1]Разряды!$D$31,[1]Разряды!$D$3,IF(H83&lt;=[1]Разряды!$E$31,[1]Разряды!$E$3,IF(H83&lt;=[1]Разряды!$F$31,[1]Разряды!$F$3,IF(H83&lt;=[1]Разряды!$G$31,[1]Разряды!$G$3,IF(H83&lt;=[1]Разряды!$H$31,[1]Разряды!$H$3,IF(H83&lt;=[1]Разряды!$I$31,[1]Разряды!$I$3,IF(H83&lt;=[1]Разряды!$J$31,[1]Разряды!$J$3,"б/р"))))))))</f>
        <v>кмс</v>
      </c>
      <c r="K83" s="23">
        <v>20</v>
      </c>
      <c r="L83" s="24" t="str">
        <f>IF(B83=0," ",VLOOKUP($B83,[1]Женщины!$B$1:$H$65536,7,FALSE))</f>
        <v>Солодов А.В., ЗТР Савенков П.В.</v>
      </c>
    </row>
    <row r="84" spans="1:12" x14ac:dyDescent="0.25">
      <c r="A84" s="16">
        <v>2</v>
      </c>
      <c r="B84" s="17">
        <v>142</v>
      </c>
      <c r="C84" s="18" t="str">
        <f>IF(B84=0," ",VLOOKUP(B84,[1]Женщины!B$1:H$65536,2,FALSE))</f>
        <v>Пантелеева Екатерина</v>
      </c>
      <c r="D84" s="19" t="str">
        <f>IF(B84=0," ",VLOOKUP($B84,[1]Женщины!$B$1:$H$65536,3,FALSE))</f>
        <v>31.05.1990</v>
      </c>
      <c r="E84" s="20" t="str">
        <f>IF(B84=0," ",IF(VLOOKUP($B84,[1]Женщины!$B$1:$H$65536,4,FALSE)=0," ",VLOOKUP($B84,[1]Женщины!$B$1:$H$65536,4,FALSE)))</f>
        <v>КМС</v>
      </c>
      <c r="F84" s="18" t="str">
        <f>IF(B84=0," ",VLOOKUP($B84,[1]Женщины!$B$1:$H$65536,5,FALSE))</f>
        <v>Ивановская</v>
      </c>
      <c r="G84" s="18" t="str">
        <f>IF(B84=0," ",VLOOKUP($B84,[1]Женщины!$B$1:$H$65536,6,FALSE))</f>
        <v>Иваново, ИГЭУ</v>
      </c>
      <c r="H84" s="28">
        <v>2.9398148148148144E-4</v>
      </c>
      <c r="I84" s="27">
        <v>2.9016203703703707E-4</v>
      </c>
      <c r="J84" s="23" t="str">
        <f>IF(H84=0," ",IF(H84&lt;=[1]Разряды!$D$31,[1]Разряды!$D$3,IF(H84&lt;=[1]Разряды!$E$31,[1]Разряды!$E$3,IF(H84&lt;=[1]Разряды!$F$31,[1]Разряды!$F$3,IF(H84&lt;=[1]Разряды!$G$31,[1]Разряды!$G$3,IF(H84&lt;=[1]Разряды!$H$31,[1]Разряды!$H$3,IF(H84&lt;=[1]Разряды!$I$31,[1]Разряды!$I$3,IF(H84&lt;=[1]Разряды!$J$31,[1]Разряды!$J$3,"б/р"))))))))</f>
        <v>кмс</v>
      </c>
      <c r="K84" s="12" t="s">
        <v>20</v>
      </c>
      <c r="L84" s="18" t="str">
        <f>IF(B84=0," ",VLOOKUP($B84,[1]Женщины!$B$1:$H$65536,7,FALSE))</f>
        <v>Сафина Н.Ю., Рябова И.Д.</v>
      </c>
    </row>
    <row r="85" spans="1:12" x14ac:dyDescent="0.25">
      <c r="A85" s="16">
        <v>3</v>
      </c>
      <c r="B85" s="17">
        <v>134</v>
      </c>
      <c r="C85" s="18" t="str">
        <f>IF(B85=0," ",VLOOKUP(B85,[1]Женщины!B$1:H$65536,2,FALSE))</f>
        <v>Мингалева Анна</v>
      </c>
      <c r="D85" s="19" t="str">
        <f>IF(B85=0," ",VLOOKUP($B85,[1]Женщины!$B$1:$H$65536,3,FALSE))</f>
        <v>18.12.1987</v>
      </c>
      <c r="E85" s="20" t="str">
        <f>IF(B85=0," ",IF(VLOOKUP($B85,[1]Женщины!$B$1:$H$65536,4,FALSE)=0," ",VLOOKUP($B85,[1]Женщины!$B$1:$H$65536,4,FALSE)))</f>
        <v>КМС</v>
      </c>
      <c r="F85" s="18" t="str">
        <f>IF(B85=0," ",VLOOKUP($B85,[1]Женщины!$B$1:$H$65536,5,FALSE))</f>
        <v>Мурманская</v>
      </c>
      <c r="G85" s="18" t="str">
        <f>IF(B85=0," ",VLOOKUP($B85,[1]Женщины!$B$1:$H$65536,6,FALSE))</f>
        <v xml:space="preserve">Мурманск </v>
      </c>
      <c r="H85" s="28">
        <v>2.9456018518518519E-4</v>
      </c>
      <c r="I85" s="22">
        <v>2.9456018518518519E-4</v>
      </c>
      <c r="J85" s="23" t="str">
        <f>IF(H85=0," ",IF(H85&lt;=[1]Разряды!$D$31,[1]Разряды!$D$3,IF(H85&lt;=[1]Разряды!$E$31,[1]Разряды!$E$3,IF(H85&lt;=[1]Разряды!$F$31,[1]Разряды!$F$3,IF(H85&lt;=[1]Разряды!$G$31,[1]Разряды!$G$3,IF(H85&lt;=[1]Разряды!$H$31,[1]Разряды!$H$3,IF(H85&lt;=[1]Разряды!$I$31,[1]Разряды!$I$3,IF(H85&lt;=[1]Разряды!$J$31,[1]Разряды!$J$3,"б/р"))))))))</f>
        <v>кмс</v>
      </c>
      <c r="K85" s="13">
        <v>17</v>
      </c>
      <c r="L85" s="18" t="str">
        <f>IF(B85=0," ",VLOOKUP($B85,[1]Женщины!$B$1:$H$65536,7,FALSE))</f>
        <v>ЗТР Савенков П.В.</v>
      </c>
    </row>
    <row r="86" spans="1:12" x14ac:dyDescent="0.25">
      <c r="A86" s="25">
        <v>4</v>
      </c>
      <c r="B86" s="17">
        <v>198</v>
      </c>
      <c r="C86" s="18" t="str">
        <f>IF(B86=0," ",VLOOKUP(B86,[1]Женщины!B$1:H$65536,2,FALSE))</f>
        <v>Шаверина Елена</v>
      </c>
      <c r="D86" s="19" t="str">
        <f>IF(B86=0," ",VLOOKUP($B86,[1]Женщины!$B$1:$H$65536,3,FALSE))</f>
        <v>01.04.1987</v>
      </c>
      <c r="E86" s="20" t="str">
        <f>IF(B86=0," ",IF(VLOOKUP($B86,[1]Женщины!$B$1:$H$65536,4,FALSE)=0," ",VLOOKUP($B86,[1]Женщины!$B$1:$H$65536,4,FALSE)))</f>
        <v>КМС</v>
      </c>
      <c r="F86" s="18" t="str">
        <f>IF(B86=0," ",VLOOKUP($B86,[1]Женщины!$B$1:$H$65536,5,FALSE))</f>
        <v>Мурманская</v>
      </c>
      <c r="G86" s="18" t="str">
        <f>IF(B86=0," ",VLOOKUP($B86,[1]Женщины!$B$1:$H$65536,6,FALSE))</f>
        <v>Мурманск, СДЮСШОР-4, ЦСП</v>
      </c>
      <c r="H86" s="28">
        <v>2.9849537037037035E-4</v>
      </c>
      <c r="I86" s="27">
        <v>3.0092592592592595E-4</v>
      </c>
      <c r="J86" s="23" t="str">
        <f>IF(H86=0," ",IF(H86&lt;=[1]Разряды!$D$31,[1]Разряды!$D$3,IF(H86&lt;=[1]Разряды!$E$31,[1]Разряды!$E$3,IF(H86&lt;=[1]Разряды!$F$31,[1]Разряды!$F$3,IF(H86&lt;=[1]Разряды!$G$31,[1]Разряды!$G$3,IF(H86&lt;=[1]Разряды!$H$31,[1]Разряды!$H$3,IF(H86&lt;=[1]Разряды!$I$31,[1]Разряды!$I$3,IF(H86&lt;=[1]Разряды!$J$31,[1]Разряды!$J$3,"б/р"))))))))</f>
        <v>1р</v>
      </c>
      <c r="K86" s="13">
        <v>0</v>
      </c>
      <c r="L86" s="18" t="str">
        <f>IF(B86=0," ",VLOOKUP($B86,[1]Женщины!$B$1:$H$65536,7,FALSE))</f>
        <v>Савенков П.В.</v>
      </c>
    </row>
    <row r="87" spans="1:12" x14ac:dyDescent="0.25">
      <c r="A87" s="25">
        <v>5</v>
      </c>
      <c r="B87" s="17">
        <v>501</v>
      </c>
      <c r="C87" s="18" t="str">
        <f>IF(B87=0," ",VLOOKUP(B87,[1]Женщины!B$1:H$65536,2,FALSE))</f>
        <v>Вишницкая Алина</v>
      </c>
      <c r="D87" s="19" t="str">
        <f>IF(B87=0," ",VLOOKUP($B87,[1]Женщины!$B$1:$H$65536,3,FALSE))</f>
        <v>21.07.1992</v>
      </c>
      <c r="E87" s="20" t="str">
        <f>IF(B87=0," ",IF(VLOOKUP($B87,[1]Женщины!$B$1:$H$65536,4,FALSE)=0," ",VLOOKUP($B87,[1]Женщины!$B$1:$H$65536,4,FALSE)))</f>
        <v>КМС</v>
      </c>
      <c r="F87" s="18" t="str">
        <f>IF(B87=0," ",VLOOKUP($B87,[1]Женщины!$B$1:$H$65536,5,FALSE))</f>
        <v>Архангельская</v>
      </c>
      <c r="G87" s="18" t="str">
        <f>IF(B87=0," ",VLOOKUP($B87,[1]Женщины!$B$1:$H$65536,6,FALSE))</f>
        <v>Архангельск, ФОК "Севмаш"</v>
      </c>
      <c r="H87" s="21">
        <v>3.0405092592592593E-4</v>
      </c>
      <c r="I87" s="22"/>
      <c r="J87" s="23" t="str">
        <f>IF(H87=0," ",IF(H87&lt;=[1]Разряды!$D$31,[1]Разряды!$D$3,IF(H87&lt;=[1]Разряды!$E$31,[1]Разряды!$E$3,IF(H87&lt;=[1]Разряды!$F$31,[1]Разряды!$F$3,IF(H87&lt;=[1]Разряды!$G$31,[1]Разряды!$G$3,IF(H87&lt;=[1]Разряды!$H$31,[1]Разряды!$H$3,IF(H87&lt;=[1]Разряды!$I$31,[1]Разряды!$I$3,IF(H87&lt;=[1]Разряды!$J$31,[1]Разряды!$J$3,"б/р"))))))))</f>
        <v>1р</v>
      </c>
      <c r="K87" s="13">
        <v>0</v>
      </c>
      <c r="L87" s="18" t="str">
        <f>IF(B87=0," ",VLOOKUP($B87,[1]Женщины!$B$1:$H$65536,7,FALSE))</f>
        <v>Лебедев В.Н.</v>
      </c>
    </row>
    <row r="88" spans="1:12" x14ac:dyDescent="0.25">
      <c r="A88" s="25">
        <v>6</v>
      </c>
      <c r="B88" s="56">
        <v>130</v>
      </c>
      <c r="C88" s="18" t="str">
        <f>IF(B88=0," ",VLOOKUP(B88,[1]Женщины!B$1:H$65536,2,FALSE))</f>
        <v>Григорьева Ольга</v>
      </c>
      <c r="D88" s="19" t="str">
        <f>IF(B88=0," ",VLOOKUP($B88,[1]Женщины!$B$1:$H$65536,3,FALSE))</f>
        <v>11.12.1992</v>
      </c>
      <c r="E88" s="20" t="str">
        <f>IF(B88=0," ",IF(VLOOKUP($B88,[1]Женщины!$B$1:$H$65536,4,FALSE)=0," ",VLOOKUP($B88,[1]Женщины!$B$1:$H$65536,4,FALSE)))</f>
        <v>КМС</v>
      </c>
      <c r="F88" s="18" t="str">
        <f>IF(B88=0," ",VLOOKUP($B88,[1]Женщины!$B$1:$H$65536,5,FALSE))</f>
        <v>Новгородская</v>
      </c>
      <c r="G88" s="18" t="str">
        <f>IF(B88=0," ",VLOOKUP($B88,[1]Женщины!$B$1:$H$65536,6,FALSE))</f>
        <v>В Новгород</v>
      </c>
      <c r="H88" s="21">
        <v>3.1446759259259259E-4</v>
      </c>
      <c r="I88" s="22"/>
      <c r="J88" s="23" t="str">
        <f>IF(H88=0," ",IF(H88&lt;=[1]Разряды!$D$31,[1]Разряды!$D$3,IF(H88&lt;=[1]Разряды!$E$31,[1]Разряды!$E$3,IF(H88&lt;=[1]Разряды!$F$31,[1]Разряды!$F$3,IF(H88&lt;=[1]Разряды!$G$31,[1]Разряды!$G$3,IF(H88&lt;=[1]Разряды!$H$31,[1]Разряды!$H$3,IF(H88&lt;=[1]Разряды!$I$31,[1]Разряды!$I$3,IF(H88&lt;=[1]Разряды!$J$31,[1]Разряды!$J$3,"б/р"))))))))</f>
        <v>2р</v>
      </c>
      <c r="K88" s="13">
        <v>0</v>
      </c>
      <c r="L88" s="18" t="str">
        <f>IF(B88=0," ",VLOOKUP($B88,[1]Женщины!$B$1:$H$65536,7,FALSE))</f>
        <v>Чибисов С.П.</v>
      </c>
    </row>
    <row r="89" spans="1:12" x14ac:dyDescent="0.25">
      <c r="A89" s="25">
        <v>7</v>
      </c>
      <c r="B89" s="56">
        <v>721</v>
      </c>
      <c r="C89" s="18" t="str">
        <f>IF(B89=0," ",VLOOKUP(B89,[1]Женщины!B$1:H$65536,2,FALSE))</f>
        <v>Петрова Олеся</v>
      </c>
      <c r="D89" s="19" t="str">
        <f>IF(B89=0," ",VLOOKUP($B89,[1]Женщины!$B$1:$H$65536,3,FALSE))</f>
        <v>20.09.1992</v>
      </c>
      <c r="E89" s="20" t="str">
        <f>IF(B89=0," ",IF(VLOOKUP($B89,[1]Женщины!$B$1:$H$65536,4,FALSE)=0," ",VLOOKUP($B89,[1]Женщины!$B$1:$H$65536,4,FALSE)))</f>
        <v>2р</v>
      </c>
      <c r="F89" s="18" t="str">
        <f>IF(B89=0," ",VLOOKUP($B89,[1]Женщины!$B$1:$H$65536,5,FALSE))</f>
        <v>Ярославская</v>
      </c>
      <c r="G89" s="18" t="str">
        <f>IF(B89=0," ",VLOOKUP($B89,[1]Женщины!$B$1:$H$65536,6,FALSE))</f>
        <v>Ярославль, ГОБУ ЯО СДЮСШОР</v>
      </c>
      <c r="H89" s="21">
        <v>3.3888888888888895E-4</v>
      </c>
      <c r="I89" s="22"/>
      <c r="J89" s="23" t="str">
        <f>IF(H89=0," ",IF(H89&lt;=[1]Разряды!$D$31,[1]Разряды!$D$3,IF(H89&lt;=[1]Разряды!$E$31,[1]Разряды!$E$3,IF(H89&lt;=[1]Разряды!$F$31,[1]Разряды!$F$3,IF(H89&lt;=[1]Разряды!$G$31,[1]Разряды!$G$3,IF(H89&lt;=[1]Разряды!$H$31,[1]Разряды!$H$3,IF(H89&lt;=[1]Разряды!$I$31,[1]Разряды!$I$3,IF(H89&lt;=[1]Разряды!$J$31,[1]Разряды!$J$3,"б/р"))))))))</f>
        <v>3р</v>
      </c>
      <c r="K89" s="12" t="s">
        <v>20</v>
      </c>
      <c r="L89" s="18" t="str">
        <f>IF(B89=0," ",VLOOKUP($B89,[1]Женщины!$B$1:$H$65536,7,FALSE))</f>
        <v>Клейменов А.Н.</v>
      </c>
    </row>
    <row r="90" spans="1:12" x14ac:dyDescent="0.25">
      <c r="A90" s="25"/>
      <c r="B90" s="56">
        <v>199</v>
      </c>
      <c r="C90" s="18" t="str">
        <f>IF(B90=0," ",VLOOKUP(B90,[1]Женщины!B$1:H$65536,2,FALSE))</f>
        <v>Дмитриева Александра</v>
      </c>
      <c r="D90" s="19" t="str">
        <f>IF(B90=0," ",VLOOKUP($B90,[1]Женщины!$B$1:$H$65536,3,FALSE))</f>
        <v>1989</v>
      </c>
      <c r="E90" s="20" t="str">
        <f>IF(B90=0," ",IF(VLOOKUP($B90,[1]Женщины!$B$1:$H$65536,4,FALSE)=0," ",VLOOKUP($B90,[1]Женщины!$B$1:$H$65536,4,FALSE)))</f>
        <v>КМС</v>
      </c>
      <c r="F90" s="18" t="str">
        <f>IF(B90=0," ",VLOOKUP($B90,[1]Женщины!$B$1:$H$65536,5,FALSE))</f>
        <v>Мурманская</v>
      </c>
      <c r="G90" s="18" t="str">
        <f>IF(B90=0," ",VLOOKUP($B90,[1]Женщины!$B$1:$H$65536,6,FALSE))</f>
        <v>Мурманск, СДЮСШОР-4, ЦСП</v>
      </c>
      <c r="H90" s="387" t="s">
        <v>108</v>
      </c>
      <c r="I90" s="22"/>
      <c r="J90" s="23"/>
      <c r="K90" s="12">
        <v>0</v>
      </c>
      <c r="L90" s="18" t="str">
        <f>IF(B90=0," ",VLOOKUP($B90,[1]Женщины!$B$1:$H$65536,7,FALSE))</f>
        <v>Савенков П.В.</v>
      </c>
    </row>
    <row r="91" spans="1:12" ht="15.75" thickBot="1" x14ac:dyDescent="0.3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</row>
    <row r="92" spans="1:12" ht="15.75" thickTop="1" x14ac:dyDescent="0.25">
      <c r="H92"/>
      <c r="I92"/>
    </row>
    <row r="93" spans="1:12" x14ac:dyDescent="0.25">
      <c r="H93"/>
      <c r="I93"/>
    </row>
    <row r="94" spans="1:12" x14ac:dyDescent="0.25">
      <c r="H94"/>
      <c r="I94"/>
    </row>
    <row r="95" spans="1:12" x14ac:dyDescent="0.25">
      <c r="H95"/>
      <c r="I95"/>
    </row>
    <row r="96" spans="1:12" x14ac:dyDescent="0.25">
      <c r="H96"/>
      <c r="I96"/>
    </row>
    <row r="97" spans="8:9" x14ac:dyDescent="0.25">
      <c r="H97"/>
      <c r="I97"/>
    </row>
    <row r="98" spans="8:9" x14ac:dyDescent="0.25">
      <c r="H98"/>
      <c r="I98"/>
    </row>
    <row r="99" spans="8:9" x14ac:dyDescent="0.25">
      <c r="H99"/>
      <c r="I99"/>
    </row>
    <row r="100" spans="8:9" x14ac:dyDescent="0.25">
      <c r="H100"/>
      <c r="I100"/>
    </row>
    <row r="101" spans="8:9" x14ac:dyDescent="0.25">
      <c r="H101"/>
      <c r="I101"/>
    </row>
    <row r="102" spans="8:9" x14ac:dyDescent="0.25">
      <c r="H102"/>
      <c r="I102"/>
    </row>
    <row r="103" spans="8:9" x14ac:dyDescent="0.25">
      <c r="H103"/>
      <c r="I103"/>
    </row>
  </sheetData>
  <mergeCells count="29">
    <mergeCell ref="F67:G67"/>
    <mergeCell ref="I81:J81"/>
    <mergeCell ref="F82:G82"/>
    <mergeCell ref="I82:J82"/>
    <mergeCell ref="I67:J67"/>
    <mergeCell ref="I66:J66"/>
    <mergeCell ref="F51:G51"/>
    <mergeCell ref="I51:J51"/>
    <mergeCell ref="I50:J50"/>
    <mergeCell ref="L9:L10"/>
    <mergeCell ref="F12:G12"/>
    <mergeCell ref="C9:C10"/>
    <mergeCell ref="D9:D10"/>
    <mergeCell ref="E9:E10"/>
    <mergeCell ref="F9:F10"/>
    <mergeCell ref="G9:G10"/>
    <mergeCell ref="K9:K10"/>
    <mergeCell ref="H11:I11"/>
    <mergeCell ref="H12:I12"/>
    <mergeCell ref="A1:L1"/>
    <mergeCell ref="A2:L2"/>
    <mergeCell ref="A3:L3"/>
    <mergeCell ref="F5:G5"/>
    <mergeCell ref="I7:J7"/>
    <mergeCell ref="I8:J8"/>
    <mergeCell ref="A9:A10"/>
    <mergeCell ref="B9:B10"/>
    <mergeCell ref="H9:I9"/>
    <mergeCell ref="J9:J10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opLeftCell="A61" workbookViewId="0">
      <selection activeCell="L96" sqref="L96"/>
    </sheetView>
  </sheetViews>
  <sheetFormatPr defaultRowHeight="15" x14ac:dyDescent="0.25"/>
  <cols>
    <col min="1" max="1" width="4.85546875" customWidth="1"/>
    <col min="2" max="2" width="6.140625" customWidth="1"/>
    <col min="3" max="3" width="24" customWidth="1"/>
    <col min="4" max="4" width="12.85546875" customWidth="1"/>
    <col min="5" max="5" width="7.42578125" customWidth="1"/>
    <col min="6" max="6" width="20.5703125" customWidth="1"/>
    <col min="7" max="7" width="32.7109375" customWidth="1"/>
    <col min="8" max="8" width="5.140625" style="67" customWidth="1"/>
    <col min="9" max="9" width="7.42578125" style="67" customWidth="1"/>
    <col min="10" max="10" width="6.5703125" customWidth="1"/>
    <col min="11" max="11" width="6" customWidth="1"/>
    <col min="12" max="12" width="32.140625" customWidth="1"/>
  </cols>
  <sheetData>
    <row r="1" spans="1:12" ht="20.25" x14ac:dyDescent="0.3">
      <c r="A1" s="292" t="s">
        <v>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</row>
    <row r="2" spans="1:12" ht="20.25" x14ac:dyDescent="0.3">
      <c r="A2" s="292" t="s">
        <v>90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</row>
    <row r="3" spans="1:12" ht="22.5" x14ac:dyDescent="0.3">
      <c r="A3" s="293" t="s">
        <v>0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20.25" x14ac:dyDescent="0.3">
      <c r="A4" s="294" t="s">
        <v>1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</row>
    <row r="5" spans="1:12" ht="18" x14ac:dyDescent="0.25">
      <c r="A5" s="1"/>
      <c r="B5" s="2"/>
      <c r="C5" s="2"/>
      <c r="D5" s="2"/>
      <c r="E5" s="2"/>
      <c r="F5" s="2" t="s">
        <v>2</v>
      </c>
      <c r="G5" s="2"/>
      <c r="H5" s="2"/>
      <c r="I5" s="2"/>
      <c r="J5" s="2"/>
      <c r="K5" s="2"/>
      <c r="L5" s="2"/>
    </row>
    <row r="6" spans="1:12" ht="15.75" x14ac:dyDescent="0.25">
      <c r="A6" s="1"/>
      <c r="B6" s="3"/>
      <c r="C6" s="3"/>
      <c r="D6" s="3"/>
      <c r="E6" s="3"/>
      <c r="F6" s="295" t="s">
        <v>28</v>
      </c>
      <c r="G6" s="295"/>
      <c r="H6" s="3"/>
      <c r="I6"/>
    </row>
    <row r="7" spans="1:12" x14ac:dyDescent="0.25">
      <c r="A7" s="1"/>
      <c r="B7" s="4"/>
      <c r="C7" s="5"/>
      <c r="F7" s="1"/>
      <c r="G7" s="1"/>
      <c r="H7" s="6"/>
      <c r="I7" s="6"/>
      <c r="J7" s="6"/>
      <c r="K7" s="4" t="s">
        <v>4</v>
      </c>
      <c r="L7" s="241"/>
    </row>
    <row r="8" spans="1:12" x14ac:dyDescent="0.25">
      <c r="A8" s="1" t="s">
        <v>95</v>
      </c>
      <c r="B8" s="4"/>
      <c r="C8" s="4"/>
      <c r="D8" s="9"/>
      <c r="E8" s="9"/>
      <c r="F8" s="1"/>
      <c r="G8" s="1"/>
      <c r="H8" s="10"/>
      <c r="I8" s="286"/>
      <c r="J8" s="286"/>
      <c r="K8" s="241" t="s">
        <v>103</v>
      </c>
      <c r="L8" s="6"/>
    </row>
    <row r="9" spans="1:12" x14ac:dyDescent="0.25">
      <c r="A9" s="291" t="s">
        <v>7</v>
      </c>
      <c r="B9" s="291" t="s">
        <v>8</v>
      </c>
      <c r="C9" s="291" t="s">
        <v>9</v>
      </c>
      <c r="D9" s="287" t="s">
        <v>10</v>
      </c>
      <c r="E9" s="287" t="s">
        <v>11</v>
      </c>
      <c r="F9" s="287" t="s">
        <v>12</v>
      </c>
      <c r="G9" s="287" t="s">
        <v>13</v>
      </c>
      <c r="H9" s="289" t="s">
        <v>14</v>
      </c>
      <c r="I9" s="290"/>
      <c r="J9" s="291" t="s">
        <v>15</v>
      </c>
      <c r="K9" s="287" t="s">
        <v>16</v>
      </c>
      <c r="L9" s="296" t="s">
        <v>17</v>
      </c>
    </row>
    <row r="10" spans="1:12" x14ac:dyDescent="0.25">
      <c r="A10" s="288"/>
      <c r="B10" s="288"/>
      <c r="C10" s="288"/>
      <c r="D10" s="288"/>
      <c r="E10" s="288"/>
      <c r="F10" s="288"/>
      <c r="G10" s="288"/>
      <c r="H10" s="298" t="s">
        <v>18</v>
      </c>
      <c r="I10" s="299"/>
      <c r="J10" s="288"/>
      <c r="K10" s="288"/>
      <c r="L10" s="297"/>
    </row>
    <row r="11" spans="1:12" x14ac:dyDescent="0.25">
      <c r="A11" s="12"/>
      <c r="B11" s="12"/>
      <c r="C11" s="12"/>
      <c r="D11" s="13"/>
      <c r="E11" s="12"/>
      <c r="F11" s="284" t="s">
        <v>107</v>
      </c>
      <c r="G11" s="284"/>
      <c r="H11" s="14"/>
      <c r="I11" s="285" t="s">
        <v>29</v>
      </c>
      <c r="J11" s="285"/>
      <c r="K11" s="268"/>
      <c r="L11" s="241" t="s">
        <v>128</v>
      </c>
    </row>
    <row r="12" spans="1:12" x14ac:dyDescent="0.25">
      <c r="A12" s="16">
        <v>1</v>
      </c>
      <c r="B12" s="17">
        <v>73</v>
      </c>
      <c r="C12" s="18" t="str">
        <f>IF(B12=0," ",VLOOKUP(B12,[1]Женщины!B$1:H$65536,2,FALSE))</f>
        <v>Васильева Ольга</v>
      </c>
      <c r="D12" s="19" t="str">
        <f>IF(B12=0," ",VLOOKUP($B12,[1]Женщины!$B$1:$H$65536,3,FALSE))</f>
        <v>21.11.1999</v>
      </c>
      <c r="E12" s="20" t="str">
        <f>IF(B12=0," ",IF(VLOOKUP($B12,[1]Женщины!$B$1:$H$65536,4,FALSE)=0," ",VLOOKUP($B12,[1]Женщины!$B$1:$H$65536,4,FALSE)))</f>
        <v>1р</v>
      </c>
      <c r="F12" s="18" t="str">
        <f>IF(B12=0," ",VLOOKUP($B12,[1]Женщины!$B$1:$H$65536,5,FALSE))</f>
        <v>Ярославская</v>
      </c>
      <c r="G12" s="18" t="str">
        <f>IF(B12=0," ",VLOOKUP($B12,[1]Женщины!$B$1:$H$65536,6,FALSE))</f>
        <v>Рыбинск, СДЮСШОР-2</v>
      </c>
      <c r="H12" s="26"/>
      <c r="I12" s="83">
        <v>6.9768518518518519E-4</v>
      </c>
      <c r="J12" s="23" t="str">
        <f>IF(I12=0," ",IF(I12&lt;=[1]Разряды!$D$32,[1]Разряды!$D$3,IF(I12&lt;=[1]Разряды!$E$32,[1]Разряды!$E$3,IF(I12&lt;=[1]Разряды!$F$32,[1]Разряды!$F$3,IF(I12&lt;=[1]Разряды!$G$32,[1]Разряды!$G$3,IF(I12&lt;=[1]Разряды!$H$32,[1]Разряды!$H$3,IF(I12&lt;=[1]Разряды!$I$32,[1]Разряды!$I$3,IF(I12&lt;=[1]Разряды!$J$32,[1]Разряды!$J$3,"б/р"))))))))</f>
        <v>1р</v>
      </c>
      <c r="K12" s="23">
        <v>20</v>
      </c>
      <c r="L12" s="18" t="str">
        <f>IF(B12=0," ",VLOOKUP($B12,[1]Женщины!$B$1:$H$65536,7,FALSE))</f>
        <v>Иванова И.М., Соколова Н.М.</v>
      </c>
    </row>
    <row r="13" spans="1:12" x14ac:dyDescent="0.25">
      <c r="A13" s="16">
        <v>2</v>
      </c>
      <c r="B13" s="17">
        <v>583</v>
      </c>
      <c r="C13" s="18" t="str">
        <f>IF(B13=0," ",VLOOKUP(B13,[1]Женщины!B$1:H$65536,2,FALSE))</f>
        <v>Сошилова Александра</v>
      </c>
      <c r="D13" s="19" t="str">
        <f>IF(B13=0," ",VLOOKUP($B13,[1]Женщины!$B$1:$H$65536,3,FALSE))</f>
        <v>20.05.1999</v>
      </c>
      <c r="E13" s="20" t="str">
        <f>IF(B13=0," ",IF(VLOOKUP($B13,[1]Женщины!$B$1:$H$65536,4,FALSE)=0," ",VLOOKUP($B13,[1]Женщины!$B$1:$H$65536,4,FALSE)))</f>
        <v>1р</v>
      </c>
      <c r="F13" s="18" t="str">
        <f>IF(B13=0," ",VLOOKUP($B13,[1]Женщины!$B$1:$H$65536,5,FALSE))</f>
        <v>Архангельская</v>
      </c>
      <c r="G13" s="18" t="str">
        <f>IF(B13=0," ",VLOOKUP($B13,[1]Женщины!$B$1:$H$65536,6,FALSE))</f>
        <v>Архангельск, МБОУ ДОД "ДЮСШ-1"</v>
      </c>
      <c r="H13" s="26"/>
      <c r="I13" s="83">
        <v>7.0150462962962961E-4</v>
      </c>
      <c r="J13" s="23" t="str">
        <f>IF(I13=0," ",IF(I13&lt;=[1]Разряды!$D$32,[1]Разряды!$D$3,IF(I13&lt;=[1]Разряды!$E$32,[1]Разряды!$E$3,IF(I13&lt;=[1]Разряды!$F$32,[1]Разряды!$F$3,IF(I13&lt;=[1]Разряды!$G$32,[1]Разряды!$G$3,IF(I13&lt;=[1]Разряды!$H$32,[1]Разряды!$H$3,IF(I13&lt;=[1]Разряды!$I$32,[1]Разряды!$I$3,IF(I13&lt;=[1]Разряды!$J$32,[1]Разряды!$J$3,"б/р"))))))))</f>
        <v>1р</v>
      </c>
      <c r="K13" s="13">
        <v>17</v>
      </c>
      <c r="L13" s="18" t="str">
        <f>IF(B13=0," ",VLOOKUP($B13,[1]Женщины!$B$1:$H$65536,7,FALSE))</f>
        <v>Брюхова О.Б.</v>
      </c>
    </row>
    <row r="14" spans="1:12" x14ac:dyDescent="0.25">
      <c r="A14" s="16">
        <v>3</v>
      </c>
      <c r="B14" s="17">
        <v>487</v>
      </c>
      <c r="C14" s="18" t="str">
        <f>IF(B14=0," ",VLOOKUP(B14,[1]Женщины!B$1:H$65536,2,FALSE))</f>
        <v>Виноградова Вероника</v>
      </c>
      <c r="D14" s="19" t="str">
        <f>IF(B14=0," ",VLOOKUP($B14,[1]Женщины!$B$1:$H$65536,3,FALSE))</f>
        <v>06.03.2000</v>
      </c>
      <c r="E14" s="20" t="str">
        <f>IF(B14=0," ",IF(VLOOKUP($B14,[1]Женщины!$B$1:$H$65536,4,FALSE)=0," ",VLOOKUP($B14,[1]Женщины!$B$1:$H$65536,4,FALSE)))</f>
        <v>1р</v>
      </c>
      <c r="F14" s="18" t="str">
        <f>IF(B14=0," ",VLOOKUP($B14,[1]Женщины!$B$1:$H$65536,5,FALSE))</f>
        <v>Вологодская</v>
      </c>
      <c r="G14" s="18" t="str">
        <f>IF(B14=0," ",VLOOKUP($B14,[1]Женщины!$B$1:$H$65536,6,FALSE))</f>
        <v>Череповец, ДЮСШ-2</v>
      </c>
      <c r="H14" s="26"/>
      <c r="I14" s="83">
        <v>7.1087962962962977E-4</v>
      </c>
      <c r="J14" s="23" t="str">
        <f>IF(I14=0," ",IF(I14&lt;=[1]Разряды!$D$32,[1]Разряды!$D$3,IF(I14&lt;=[1]Разряды!$E$32,[1]Разряды!$E$3,IF(I14&lt;=[1]Разряды!$F$32,[1]Разряды!$F$3,IF(I14&lt;=[1]Разряды!$G$32,[1]Разряды!$G$3,IF(I14&lt;=[1]Разряды!$H$32,[1]Разряды!$H$3,IF(I14&lt;=[1]Разряды!$I$32,[1]Разряды!$I$3,IF(I14&lt;=[1]Разряды!$J$32,[1]Разряды!$J$3,"б/р"))))))))</f>
        <v>1р</v>
      </c>
      <c r="K14" s="12" t="s">
        <v>20</v>
      </c>
      <c r="L14" s="18" t="str">
        <f>IF(B14=0," ",VLOOKUP($B14,[1]Женщины!$B$1:$H$65536,7,FALSE))</f>
        <v>Боголюбов В.Л.</v>
      </c>
    </row>
    <row r="15" spans="1:12" x14ac:dyDescent="0.25">
      <c r="A15" s="25">
        <v>4</v>
      </c>
      <c r="B15" s="17">
        <v>353</v>
      </c>
      <c r="C15" s="18" t="str">
        <f>IF(B15=0," ",VLOOKUP(B15,[1]Женщины!B$1:H$65536,2,FALSE))</f>
        <v>Глухова Милена</v>
      </c>
      <c r="D15" s="19" t="str">
        <f>IF(B15=0," ",VLOOKUP($B15,[1]Женщины!$B$1:$H$65536,3,FALSE))</f>
        <v>25.07.1998</v>
      </c>
      <c r="E15" s="20" t="str">
        <f>IF(B15=0," ",IF(VLOOKUP($B15,[1]Женщины!$B$1:$H$65536,4,FALSE)=0," ",VLOOKUP($B15,[1]Женщины!$B$1:$H$65536,4,FALSE)))</f>
        <v>1р</v>
      </c>
      <c r="F15" s="18" t="str">
        <f>IF(B15=0," ",VLOOKUP($B15,[1]Женщины!$B$1:$H$65536,5,FALSE))</f>
        <v>Вологодская</v>
      </c>
      <c r="G15" s="18" t="str">
        <f>IF(B15=0," ",VLOOKUP($B15,[1]Женщины!$B$1:$H$65536,6,FALSE))</f>
        <v>Череповец, ДЮСШ-2</v>
      </c>
      <c r="H15" s="26"/>
      <c r="I15" s="83">
        <v>7.1319444444444436E-4</v>
      </c>
      <c r="J15" s="23" t="str">
        <f>IF(I15=0," ",IF(I15&lt;=[1]Разряды!$D$32,[1]Разряды!$D$3,IF(I15&lt;=[1]Разряды!$E$32,[1]Разряды!$E$3,IF(I15&lt;=[1]Разряды!$F$32,[1]Разряды!$F$3,IF(I15&lt;=[1]Разряды!$G$32,[1]Разряды!$G$3,IF(I15&lt;=[1]Разряды!$H$32,[1]Разряды!$H$3,IF(I15&lt;=[1]Разряды!$I$32,[1]Разряды!$I$3,IF(I15&lt;=[1]Разряды!$J$32,[1]Разряды!$J$3,"б/р"))))))))</f>
        <v>1р</v>
      </c>
      <c r="K15" s="12">
        <v>15</v>
      </c>
      <c r="L15" s="18" t="str">
        <f>IF(B15=0," ",VLOOKUP($B15,[1]Женщины!$B$1:$H$65536,7,FALSE))</f>
        <v>Лебедев А.В.</v>
      </c>
    </row>
    <row r="16" spans="1:12" x14ac:dyDescent="0.25">
      <c r="A16" s="25">
        <v>5</v>
      </c>
      <c r="B16" s="17">
        <v>189</v>
      </c>
      <c r="C16" s="18" t="str">
        <f>IF(B16=0," ",VLOOKUP(B16,[1]Женщины!B$1:H$65536,2,FALSE))</f>
        <v>Милославская Наталья</v>
      </c>
      <c r="D16" s="19" t="str">
        <f>IF(B16=0," ",VLOOKUP($B16,[1]Женщины!$B$1:$H$65536,3,FALSE))</f>
        <v>1999</v>
      </c>
      <c r="E16" s="20" t="str">
        <f>IF(B16=0," ",IF(VLOOKUP($B16,[1]Женщины!$B$1:$H$65536,4,FALSE)=0," ",VLOOKUP($B16,[1]Женщины!$B$1:$H$65536,4,FALSE)))</f>
        <v>1р</v>
      </c>
      <c r="F16" s="18" t="str">
        <f>IF(B16=0," ",VLOOKUP($B16,[1]Женщины!$B$1:$H$65536,5,FALSE))</f>
        <v>Архангельская</v>
      </c>
      <c r="G16" s="18" t="str">
        <f>IF(B16=0," ",VLOOKUP($B16,[1]Женщины!$B$1:$H$65536,6,FALSE))</f>
        <v>Коряжма, ДЮСШ</v>
      </c>
      <c r="H16" s="26"/>
      <c r="I16" s="83">
        <v>7.1689814814814804E-4</v>
      </c>
      <c r="J16" s="23" t="str">
        <f>IF(I16=0," ",IF(I16&lt;=[1]Разряды!$D$32,[1]Разряды!$D$3,IF(I16&lt;=[1]Разряды!$E$32,[1]Разряды!$E$3,IF(I16&lt;=[1]Разряды!$F$32,[1]Разряды!$F$3,IF(I16&lt;=[1]Разряды!$G$32,[1]Разряды!$G$3,IF(I16&lt;=[1]Разряды!$H$32,[1]Разряды!$H$3,IF(I16&lt;=[1]Разряды!$I$32,[1]Разряды!$I$3,IF(I16&lt;=[1]Разряды!$J$32,[1]Разряды!$J$3,"б/р"))))))))</f>
        <v>1р</v>
      </c>
      <c r="K16" s="12" t="s">
        <v>20</v>
      </c>
      <c r="L16" s="18" t="str">
        <f>IF(B16=0," ",VLOOKUP($B16,[1]Женщины!$B$1:$H$65536,7,FALSE))</f>
        <v>Казанцев Л.А.</v>
      </c>
    </row>
    <row r="17" spans="1:12" x14ac:dyDescent="0.25">
      <c r="A17" s="25">
        <v>6</v>
      </c>
      <c r="B17" s="17">
        <v>539</v>
      </c>
      <c r="C17" s="18" t="str">
        <f>IF(B17=0," ",VLOOKUP(B17,[1]Женщины!B$1:H$65536,2,FALSE))</f>
        <v>Цыпкина Алена</v>
      </c>
      <c r="D17" s="19" t="str">
        <f>IF(B17=0," ",VLOOKUP($B17,[1]Женщины!$B$1:$H$65536,3,FALSE))</f>
        <v>2000</v>
      </c>
      <c r="E17" s="20" t="str">
        <f>IF(B17=0," ",IF(VLOOKUP($B17,[1]Женщины!$B$1:$H$65536,4,FALSE)=0," ",VLOOKUP($B17,[1]Женщины!$B$1:$H$65536,4,FALSE)))</f>
        <v>1р</v>
      </c>
      <c r="F17" s="18" t="str">
        <f>IF(B17=0," ",VLOOKUP($B17,[1]Женщины!$B$1:$H$65536,5,FALSE))</f>
        <v>Владимирская</v>
      </c>
      <c r="G17" s="18" t="str">
        <f>IF(B17=0," ",VLOOKUP($B17,[1]Женщины!$B$1:$H$65536,6,FALSE))</f>
        <v>Владимир, СДЮСШОР-4</v>
      </c>
      <c r="H17" s="26"/>
      <c r="I17" s="83">
        <v>7.1851851851851851E-4</v>
      </c>
      <c r="J17" s="23" t="str">
        <f>IF(I17=0," ",IF(I17&lt;=[1]Разряды!$D$32,[1]Разряды!$D$3,IF(I17&lt;=[1]Разряды!$E$32,[1]Разряды!$E$3,IF(I17&lt;=[1]Разряды!$F$32,[1]Разряды!$F$3,IF(I17&lt;=[1]Разряды!$G$32,[1]Разряды!$G$3,IF(I17&lt;=[1]Разряды!$H$32,[1]Разряды!$H$3,IF(I17&lt;=[1]Разряды!$I$32,[1]Разряды!$I$3,IF(I17&lt;=[1]Разряды!$J$32,[1]Разряды!$J$3,"б/р"))))))))</f>
        <v>1р</v>
      </c>
      <c r="K17" s="12" t="s">
        <v>20</v>
      </c>
      <c r="L17" s="18" t="str">
        <f>IF(B17=0," ",VLOOKUP($B17,[1]Женщины!$B$1:$H$65536,7,FALSE))</f>
        <v>Плотников П.Н.</v>
      </c>
    </row>
    <row r="18" spans="1:12" x14ac:dyDescent="0.25">
      <c r="A18" s="25">
        <v>7</v>
      </c>
      <c r="B18" s="17">
        <v>127</v>
      </c>
      <c r="C18" s="18" t="str">
        <f>IF(B18=0," ",VLOOKUP(B18,[1]Женщины!B$1:H$65536,2,FALSE))</f>
        <v>Данилюк Анастасия</v>
      </c>
      <c r="D18" s="19" t="str">
        <f>IF(B18=0," ",VLOOKUP($B18,[1]Женщины!$B$1:$H$65536,3,FALSE))</f>
        <v>11.06.1999</v>
      </c>
      <c r="E18" s="20" t="str">
        <f>IF(B18=0," ",IF(VLOOKUP($B18,[1]Женщины!$B$1:$H$65536,4,FALSE)=0," ",VLOOKUP($B18,[1]Женщины!$B$1:$H$65536,4,FALSE)))</f>
        <v>1р</v>
      </c>
      <c r="F18" s="18" t="str">
        <f>IF(B18=0," ",VLOOKUP($B18,[1]Женщины!$B$1:$H$65536,5,FALSE))</f>
        <v>Новгородская</v>
      </c>
      <c r="G18" s="18" t="str">
        <f>IF(B18=0," ",VLOOKUP($B18,[1]Женщины!$B$1:$H$65536,6,FALSE))</f>
        <v>В Новгород</v>
      </c>
      <c r="H18" s="26"/>
      <c r="I18" s="83">
        <v>7.2546296296296291E-4</v>
      </c>
      <c r="J18" s="23" t="str">
        <f>IF(I18=0," ",IF(I18&lt;=[1]Разряды!$D$32,[1]Разряды!$D$3,IF(I18&lt;=[1]Разряды!$E$32,[1]Разряды!$E$3,IF(I18&lt;=[1]Разряды!$F$32,[1]Разряды!$F$3,IF(I18&lt;=[1]Разряды!$G$32,[1]Разряды!$G$3,IF(I18&lt;=[1]Разряды!$H$32,[1]Разряды!$H$3,IF(I18&lt;=[1]Разряды!$I$32,[1]Разряды!$I$3,IF(I18&lt;=[1]Разряды!$J$32,[1]Разряды!$J$3,"б/р"))))))))</f>
        <v>2р</v>
      </c>
      <c r="K18" s="13">
        <v>14</v>
      </c>
      <c r="L18" s="18" t="str">
        <f>IF(B18=0," ",VLOOKUP($B18,[1]Женщины!$B$1:$H$65536,7,FALSE))</f>
        <v>Семенов А.В.</v>
      </c>
    </row>
    <row r="19" spans="1:12" x14ac:dyDescent="0.25">
      <c r="A19" s="25">
        <v>8</v>
      </c>
      <c r="B19" s="17">
        <v>513</v>
      </c>
      <c r="C19" s="18" t="str">
        <f>IF(B19=0," ",VLOOKUP(B19,[1]Женщины!B$1:H$65536,2,FALSE))</f>
        <v>Федотова Вероника</v>
      </c>
      <c r="D19" s="19" t="str">
        <f>IF(B19=0," ",VLOOKUP($B19,[1]Женщины!$B$1:$H$65536,3,FALSE))</f>
        <v>07.12.1998</v>
      </c>
      <c r="E19" s="20" t="str">
        <f>IF(B19=0," ",IF(VLOOKUP($B19,[1]Женщины!$B$1:$H$65536,4,FALSE)=0," ",VLOOKUP($B19,[1]Женщины!$B$1:$H$65536,4,FALSE)))</f>
        <v>1р</v>
      </c>
      <c r="F19" s="18" t="str">
        <f>IF(B19=0," ",VLOOKUP($B19,[1]Женщины!$B$1:$H$65536,5,FALSE))</f>
        <v>Владимирская</v>
      </c>
      <c r="G19" s="18" t="str">
        <f>IF(B19=0," ",VLOOKUP($B19,[1]Женщины!$B$1:$H$65536,6,FALSE))</f>
        <v>Г-Хрустальный, ДЮСШ</v>
      </c>
      <c r="H19" s="26"/>
      <c r="I19" s="83">
        <v>7.2696759259259253E-4</v>
      </c>
      <c r="J19" s="23" t="str">
        <f>IF(I19=0," ",IF(I19&lt;=[1]Разряды!$D$32,[1]Разряды!$D$3,IF(I19&lt;=[1]Разряды!$E$32,[1]Разряды!$E$3,IF(I19&lt;=[1]Разряды!$F$32,[1]Разряды!$F$3,IF(I19&lt;=[1]Разряды!$G$32,[1]Разряды!$G$3,IF(I19&lt;=[1]Разряды!$H$32,[1]Разряды!$H$3,IF(I19&lt;=[1]Разряды!$I$32,[1]Разряды!$I$3,IF(I19&lt;=[1]Разряды!$J$32,[1]Разряды!$J$3,"б/р"))))))))</f>
        <v>2р</v>
      </c>
      <c r="K19" s="12" t="s">
        <v>20</v>
      </c>
      <c r="L19" s="18" t="str">
        <f>IF(B19=0," ",VLOOKUP($B19,[1]Женщины!$B$1:$H$65536,7,FALSE))</f>
        <v>Волкова Л.А.</v>
      </c>
    </row>
    <row r="20" spans="1:12" x14ac:dyDescent="0.25">
      <c r="A20" s="25">
        <v>9</v>
      </c>
      <c r="B20" s="17">
        <v>180</v>
      </c>
      <c r="C20" s="18" t="str">
        <f>IF(B20=0," ",VLOOKUP(B20,[1]Женщины!B$1:H$65536,2,FALSE))</f>
        <v>Жуковская Ксения</v>
      </c>
      <c r="D20" s="19" t="str">
        <f>IF(B20=0," ",VLOOKUP($B20,[1]Женщины!$B$1:$H$65536,3,FALSE))</f>
        <v>1998</v>
      </c>
      <c r="E20" s="20" t="str">
        <f>IF(B20=0," ",IF(VLOOKUP($B20,[1]Женщины!$B$1:$H$65536,4,FALSE)=0," ",VLOOKUP($B20,[1]Женщины!$B$1:$H$65536,4,FALSE)))</f>
        <v>1р</v>
      </c>
      <c r="F20" s="18" t="str">
        <f>IF(B20=0," ",VLOOKUP($B20,[1]Женщины!$B$1:$H$65536,5,FALSE))</f>
        <v>Р-ка Коми</v>
      </c>
      <c r="G20" s="18" t="str">
        <f>IF(B20=0," ",VLOOKUP($B20,[1]Женщины!$B$1:$H$65536,6,FALSE))</f>
        <v>Сыктывкар, КДЮСШ-1</v>
      </c>
      <c r="H20" s="26"/>
      <c r="I20" s="96">
        <v>7.2905092592592596E-4</v>
      </c>
      <c r="J20" s="23" t="str">
        <f>IF(I20=0," ",IF(I20&lt;=[1]Разряды!$D$32,[1]Разряды!$D$3,IF(I20&lt;=[1]Разряды!$E$32,[1]Разряды!$E$3,IF(I20&lt;=[1]Разряды!$F$32,[1]Разряды!$F$3,IF(I20&lt;=[1]Разряды!$G$32,[1]Разряды!$G$3,IF(I20&lt;=[1]Разряды!$H$32,[1]Разряды!$H$3,IF(I20&lt;=[1]Разряды!$I$32,[1]Разряды!$I$3,IF(I20&lt;=[1]Разряды!$J$32,[1]Разряды!$J$3,"б/р"))))))))</f>
        <v>2р</v>
      </c>
      <c r="K20" s="12">
        <v>13</v>
      </c>
      <c r="L20" s="24" t="str">
        <f>IF(B20=0," ",VLOOKUP($B20,[1]Женщины!$B$1:$H$65536,7,FALSE))</f>
        <v>Панюкова М.А.</v>
      </c>
    </row>
    <row r="21" spans="1:12" x14ac:dyDescent="0.25">
      <c r="A21" s="25">
        <v>10</v>
      </c>
      <c r="B21" s="46">
        <v>145</v>
      </c>
      <c r="C21" s="18" t="str">
        <f>IF(B21=0," ",VLOOKUP(B21,[1]Женщины!B$1:H$65536,2,FALSE))</f>
        <v>Смирнова Яна</v>
      </c>
      <c r="D21" s="19" t="str">
        <f>IF(B21=0," ",VLOOKUP($B21,[1]Женщины!$B$1:$H$65536,3,FALSE))</f>
        <v>1999</v>
      </c>
      <c r="E21" s="20" t="str">
        <f>IF(B21=0," ",IF(VLOOKUP($B21,[1]Женщины!$B$1:$H$65536,4,FALSE)=0," ",VLOOKUP($B21,[1]Женщины!$B$1:$H$65536,4,FALSE)))</f>
        <v>1р</v>
      </c>
      <c r="F21" s="18" t="str">
        <f>IF(B21=0," ",VLOOKUP($B21,[1]Женщины!$B$1:$H$65536,5,FALSE))</f>
        <v>Владимирская</v>
      </c>
      <c r="G21" s="18" t="str">
        <f>IF(B21=0," ",VLOOKUP($B21,[1]Женщины!$B$1:$H$65536,6,FALSE))</f>
        <v>Ковров, МБУ СК "Вымпел"</v>
      </c>
      <c r="H21" s="26"/>
      <c r="I21" s="83">
        <v>7.3020833333333347E-4</v>
      </c>
      <c r="J21" s="23" t="str">
        <f>IF(I21=0," ",IF(I21&lt;=[1]Разряды!$D$32,[1]Разряды!$D$3,IF(I21&lt;=[1]Разряды!$E$32,[1]Разряды!$E$3,IF(I21&lt;=[1]Разряды!$F$32,[1]Разряды!$F$3,IF(I21&lt;=[1]Разряды!$G$32,[1]Разряды!$G$3,IF(I21&lt;=[1]Разряды!$H$32,[1]Разряды!$H$3,IF(I21&lt;=[1]Разряды!$I$32,[1]Разряды!$I$3,IF(I21&lt;=[1]Разряды!$J$32,[1]Разряды!$J$3,"б/р"))))))))</f>
        <v>2р</v>
      </c>
      <c r="K21" s="12">
        <v>12</v>
      </c>
      <c r="L21" s="18" t="str">
        <f>IF(B21=0," ",VLOOKUP($B21,[1]Женщины!$B$1:$H$65536,7,FALSE))</f>
        <v>Птушкина Н.И.</v>
      </c>
    </row>
    <row r="22" spans="1:12" x14ac:dyDescent="0.25">
      <c r="A22" s="25">
        <v>11</v>
      </c>
      <c r="B22" s="17">
        <v>215</v>
      </c>
      <c r="C22" s="18" t="str">
        <f>IF(B22=0," ",VLOOKUP(B22,[1]Женщины!B$1:H$65536,2,FALSE))</f>
        <v>Сорочинская Анна</v>
      </c>
      <c r="D22" s="19" t="str">
        <f>IF(B22=0," ",VLOOKUP($B22,[1]Женщины!$B$1:$H$65536,3,FALSE))</f>
        <v>20.08.1999</v>
      </c>
      <c r="E22" s="20" t="str">
        <f>IF(B22=0," ",IF(VLOOKUP($B22,[1]Женщины!$B$1:$H$65536,4,FALSE)=0," ",VLOOKUP($B22,[1]Женщины!$B$1:$H$65536,4,FALSE)))</f>
        <v>1р</v>
      </c>
      <c r="F22" s="18" t="str">
        <f>IF(B22=0," ",VLOOKUP($B22,[1]Женщины!$B$1:$H$65536,5,FALSE))</f>
        <v>Мурманская</v>
      </c>
      <c r="G22" s="18" t="str">
        <f>IF(B22=0," ",VLOOKUP($B22,[1]Женщины!$B$1:$H$65536,6,FALSE))</f>
        <v>Мурманск, СДЮСШОР-4</v>
      </c>
      <c r="H22" s="26"/>
      <c r="I22" s="83">
        <v>7.4409722222222206E-4</v>
      </c>
      <c r="J22" s="23" t="str">
        <f>IF(I22=0," ",IF(I22&lt;=[1]Разряды!$D$32,[1]Разряды!$D$3,IF(I22&lt;=[1]Разряды!$E$32,[1]Разряды!$E$3,IF(I22&lt;=[1]Разряды!$F$32,[1]Разряды!$F$3,IF(I22&lt;=[1]Разряды!$G$32,[1]Разряды!$G$3,IF(I22&lt;=[1]Разряды!$H$32,[1]Разряды!$H$3,IF(I22&lt;=[1]Разряды!$I$32,[1]Разряды!$I$3,IF(I22&lt;=[1]Разряды!$J$32,[1]Разряды!$J$3,"б/р"))))))))</f>
        <v>2р</v>
      </c>
      <c r="K22" s="20">
        <v>11</v>
      </c>
      <c r="L22" s="18" t="str">
        <f>IF(B22=0," ",VLOOKUP($B22,[1]Женщины!$B$1:$H$65536,7,FALSE))</f>
        <v>Кацан В.В.</v>
      </c>
    </row>
    <row r="23" spans="1:12" x14ac:dyDescent="0.25">
      <c r="A23" s="25">
        <v>12</v>
      </c>
      <c r="B23" s="17">
        <v>214</v>
      </c>
      <c r="C23" s="18" t="str">
        <f>IF(B23=0," ",VLOOKUP(B23,[1]Женщины!B$1:H$65536,2,FALSE))</f>
        <v>Голодаева Виктория</v>
      </c>
      <c r="D23" s="19" t="str">
        <f>IF(B23=0," ",VLOOKUP($B23,[1]Женщины!$B$1:$H$65536,3,FALSE))</f>
        <v>2000</v>
      </c>
      <c r="E23" s="20" t="str">
        <f>IF(B23=0," ",IF(VLOOKUP($B23,[1]Женщины!$B$1:$H$65536,4,FALSE)=0," ",VLOOKUP($B23,[1]Женщины!$B$1:$H$65536,4,FALSE)))</f>
        <v>1р</v>
      </c>
      <c r="F23" s="18" t="str">
        <f>IF(B23=0," ",VLOOKUP($B23,[1]Женщины!$B$1:$H$65536,5,FALSE))</f>
        <v>Мурманская</v>
      </c>
      <c r="G23" s="18" t="str">
        <f>IF(B23=0," ",VLOOKUP($B23,[1]Женщины!$B$1:$H$65536,6,FALSE))</f>
        <v>Мурманск, СДЮСШОР-4</v>
      </c>
      <c r="H23" s="26"/>
      <c r="I23" s="83">
        <v>7.4594907407407411E-4</v>
      </c>
      <c r="J23" s="23" t="str">
        <f>IF(I23=0," ",IF(I23&lt;=[1]Разряды!$D$32,[1]Разряды!$D$3,IF(I23&lt;=[1]Разряды!$E$32,[1]Разряды!$E$3,IF(I23&lt;=[1]Разряды!$F$32,[1]Разряды!$F$3,IF(I23&lt;=[1]Разряды!$G$32,[1]Разряды!$G$3,IF(I23&lt;=[1]Разряды!$H$32,[1]Разряды!$H$3,IF(I23&lt;=[1]Разряды!$I$32,[1]Разряды!$I$3,IF(I23&lt;=[1]Разряды!$J$32,[1]Разряды!$J$3,"б/р"))))))))</f>
        <v>2р</v>
      </c>
      <c r="K23" s="20" t="s">
        <v>20</v>
      </c>
      <c r="L23" s="18" t="str">
        <f>IF(B23=0," ",VLOOKUP($B23,[1]Женщины!$B$1:$H$65536,7,FALSE))</f>
        <v>Шаверина Е.Н.</v>
      </c>
    </row>
    <row r="24" spans="1:12" x14ac:dyDescent="0.25">
      <c r="A24" s="25">
        <v>13</v>
      </c>
      <c r="B24" s="17">
        <v>230</v>
      </c>
      <c r="C24" s="18" t="str">
        <f>IF(B24=0," ",VLOOKUP(B24,[1]Женщины!B$1:H$65536,2,FALSE))</f>
        <v>Голикова Екатерина</v>
      </c>
      <c r="D24" s="19" t="str">
        <f>IF(B24=0," ",VLOOKUP($B24,[1]Женщины!$B$1:$H$65536,3,FALSE))</f>
        <v>17.09.2000</v>
      </c>
      <c r="E24" s="20" t="str">
        <f>IF(B24=0," ",IF(VLOOKUP($B24,[1]Женщины!$B$1:$H$65536,4,FALSE)=0," ",VLOOKUP($B24,[1]Женщины!$B$1:$H$65536,4,FALSE)))</f>
        <v>2р</v>
      </c>
      <c r="F24" s="18" t="str">
        <f>IF(B24=0," ",VLOOKUP($B24,[1]Женщины!$B$1:$H$65536,5,FALSE))</f>
        <v>Архангельская</v>
      </c>
      <c r="G24" s="18" t="str">
        <f>IF(B24=0," ",VLOOKUP($B24,[1]Женщины!$B$1:$H$65536,6,FALSE))</f>
        <v>Архангельск, МБОУ ДОД "ДЮСШ-1"</v>
      </c>
      <c r="H24" s="26"/>
      <c r="I24" s="83">
        <v>7.4826388888888892E-4</v>
      </c>
      <c r="J24" s="23" t="str">
        <f>IF(I24=0," ",IF(I24&lt;=[1]Разряды!$D$32,[1]Разряды!$D$3,IF(I24&lt;=[1]Разряды!$E$32,[1]Разряды!$E$3,IF(I24&lt;=[1]Разряды!$F$32,[1]Разряды!$F$3,IF(I24&lt;=[1]Разряды!$G$32,[1]Разряды!$G$3,IF(I24&lt;=[1]Разряды!$H$32,[1]Разряды!$H$3,IF(I24&lt;=[1]Разряды!$I$32,[1]Разряды!$I$3,IF(I24&lt;=[1]Разряды!$J$32,[1]Разряды!$J$3,"б/р"))))))))</f>
        <v>2р</v>
      </c>
      <c r="K24" s="20" t="s">
        <v>20</v>
      </c>
      <c r="L24" s="18" t="str">
        <f>IF(B24=0," ",VLOOKUP($B24,[1]Женщины!$B$1:$H$65536,7,FALSE))</f>
        <v>Брюхова О.Б.</v>
      </c>
    </row>
    <row r="25" spans="1:12" x14ac:dyDescent="0.25">
      <c r="A25" s="25">
        <v>14</v>
      </c>
      <c r="B25" s="17">
        <v>102</v>
      </c>
      <c r="C25" s="18" t="str">
        <f>IF(B25=0," ",VLOOKUP(B25,[1]Женщины!B$1:H$65536,2,FALSE))</f>
        <v>Смолинова Юлия</v>
      </c>
      <c r="D25" s="19" t="str">
        <f>IF(B25=0," ",VLOOKUP($B25,[1]Женщины!$B$1:$H$65536,3,FALSE))</f>
        <v>26.08.1998</v>
      </c>
      <c r="E25" s="20" t="str">
        <f>IF(B25=0," ",IF(VLOOKUP($B25,[1]Женщины!$B$1:$H$65536,4,FALSE)=0," ",VLOOKUP($B25,[1]Женщины!$B$1:$H$65536,4,FALSE)))</f>
        <v>1р</v>
      </c>
      <c r="F25" s="18" t="str">
        <f>IF(B25=0," ",VLOOKUP($B25,[1]Женщины!$B$1:$H$65536,5,FALSE))</f>
        <v>Ярославская</v>
      </c>
      <c r="G25" s="18" t="str">
        <f>IF(B25=0," ",VLOOKUP($B25,[1]Женщины!$B$1:$H$65536,6,FALSE))</f>
        <v>Рыбинск, СДЮСШОР-2</v>
      </c>
      <c r="H25" s="26"/>
      <c r="I25" s="83">
        <v>7.4942129629629621E-4</v>
      </c>
      <c r="J25" s="23" t="str">
        <f>IF(I25=0," ",IF(I25&lt;=[1]Разряды!$D$32,[1]Разряды!$D$3,IF(I25&lt;=[1]Разряды!$E$32,[1]Разряды!$E$3,IF(I25&lt;=[1]Разряды!$F$32,[1]Разряды!$F$3,IF(I25&lt;=[1]Разряды!$G$32,[1]Разряды!$G$3,IF(I25&lt;=[1]Разряды!$H$32,[1]Разряды!$H$3,IF(I25&lt;=[1]Разряды!$I$32,[1]Разряды!$I$3,IF(I25&lt;=[1]Разряды!$J$32,[1]Разряды!$J$3,"б/р"))))))))</f>
        <v>2р</v>
      </c>
      <c r="K25" s="20" t="s">
        <v>20</v>
      </c>
      <c r="L25" s="18" t="str">
        <f>IF(B25=0," ",VLOOKUP($B25,[1]Женщины!$B$1:$H$65536,7,FALSE))</f>
        <v>Шалонов В.Л.</v>
      </c>
    </row>
    <row r="26" spans="1:12" x14ac:dyDescent="0.25">
      <c r="A26" s="25">
        <v>15</v>
      </c>
      <c r="B26" s="17">
        <v>213</v>
      </c>
      <c r="C26" s="18" t="str">
        <f>IF(B26=0," ",VLOOKUP(B26,[1]Женщины!B$1:H$65536,2,FALSE))</f>
        <v>Сергеева Юлия</v>
      </c>
      <c r="D26" s="19" t="str">
        <f>IF(B26=0," ",VLOOKUP($B26,[1]Женщины!$B$1:$H$65536,3,FALSE))</f>
        <v>11.05.2000</v>
      </c>
      <c r="E26" s="20" t="str">
        <f>IF(B26=0," ",IF(VLOOKUP($B26,[1]Женщины!$B$1:$H$65536,4,FALSE)=0," ",VLOOKUP($B26,[1]Женщины!$B$1:$H$65536,4,FALSE)))</f>
        <v>1р</v>
      </c>
      <c r="F26" s="18" t="str">
        <f>IF(B26=0," ",VLOOKUP($B26,[1]Женщины!$B$1:$H$65536,5,FALSE))</f>
        <v>Мурманская</v>
      </c>
      <c r="G26" s="18" t="str">
        <f>IF(B26=0," ",VLOOKUP($B26,[1]Женщины!$B$1:$H$65536,6,FALSE))</f>
        <v>Мурманск, СДЮСШОР-4, ЦСП</v>
      </c>
      <c r="H26" s="26"/>
      <c r="I26" s="83">
        <v>7.5011574074074076E-4</v>
      </c>
      <c r="J26" s="23" t="str">
        <f>IF(I26=0," ",IF(I26&lt;=[1]Разряды!$D$32,[1]Разряды!$D$3,IF(I26&lt;=[1]Разряды!$E$32,[1]Разряды!$E$3,IF(I26&lt;=[1]Разряды!$F$32,[1]Разряды!$F$3,IF(I26&lt;=[1]Разряды!$G$32,[1]Разряды!$G$3,IF(I26&lt;=[1]Разряды!$H$32,[1]Разряды!$H$3,IF(I26&lt;=[1]Разряды!$I$32,[1]Разряды!$I$3,IF(I26&lt;=[1]Разряды!$J$32,[1]Разряды!$J$3,"б/р"))))))))</f>
        <v>2р</v>
      </c>
      <c r="K26" s="23">
        <v>10</v>
      </c>
      <c r="L26" s="18" t="str">
        <f>IF(B26=0," ",VLOOKUP($B26,[1]Женщины!$B$1:$H$65536,7,FALSE))</f>
        <v>ЗТР Савенков П.В., Шаверина Е.Н.</v>
      </c>
    </row>
    <row r="27" spans="1:12" x14ac:dyDescent="0.25">
      <c r="A27" s="25">
        <v>16</v>
      </c>
      <c r="B27" s="17">
        <v>159</v>
      </c>
      <c r="C27" s="18" t="str">
        <f>IF(B27=0," ",VLOOKUP(B27,[1]Женщины!B$1:H$65536,2,FALSE))</f>
        <v>Егорычева Дарья</v>
      </c>
      <c r="D27" s="19" t="str">
        <f>IF(B27=0," ",VLOOKUP($B27,[1]Женщины!$B$1:$H$65536,3,FALSE))</f>
        <v>08.05.1999</v>
      </c>
      <c r="E27" s="20" t="str">
        <f>IF(B27=0," ",IF(VLOOKUP($B27,[1]Женщины!$B$1:$H$65536,4,FALSE)=0," ",VLOOKUP($B27,[1]Женщины!$B$1:$H$65536,4,FALSE)))</f>
        <v>2р</v>
      </c>
      <c r="F27" s="18" t="str">
        <f>IF(B27=0," ",VLOOKUP($B27,[1]Женщины!$B$1:$H$65536,5,FALSE))</f>
        <v>Ярославская</v>
      </c>
      <c r="G27" s="18" t="str">
        <f>IF(B27=0," ",VLOOKUP($B27,[1]Женщины!$B$1:$H$65536,6,FALSE))</f>
        <v>Переславль, ДЮСШ</v>
      </c>
      <c r="H27" s="26"/>
      <c r="I27" s="83">
        <v>7.5046296296296287E-4</v>
      </c>
      <c r="J27" s="23" t="str">
        <f>IF(I27=0," ",IF(I27&lt;=[1]Разряды!$D$32,[1]Разряды!$D$3,IF(I27&lt;=[1]Разряды!$E$32,[1]Разряды!$E$3,IF(I27&lt;=[1]Разряды!$F$32,[1]Разряды!$F$3,IF(I27&lt;=[1]Разряды!$G$32,[1]Разряды!$G$3,IF(I27&lt;=[1]Разряды!$H$32,[1]Разряды!$H$3,IF(I27&lt;=[1]Разряды!$I$32,[1]Разряды!$I$3,IF(I27&lt;=[1]Разряды!$J$32,[1]Разряды!$J$3,"б/р"))))))))</f>
        <v>2р</v>
      </c>
      <c r="K27" s="20" t="s">
        <v>20</v>
      </c>
      <c r="L27" s="18" t="str">
        <f>IF(B27=0," ",VLOOKUP($B27,[1]Женщины!$B$1:$H$65536,7,FALSE))</f>
        <v>Цветкова Н.В.</v>
      </c>
    </row>
    <row r="28" spans="1:12" x14ac:dyDescent="0.25">
      <c r="A28" s="25">
        <v>17</v>
      </c>
      <c r="B28" s="17">
        <v>219</v>
      </c>
      <c r="C28" s="18" t="str">
        <f>IF(B28=0," ",VLOOKUP(B28,[1]Женщины!B$1:H$65536,2,FALSE))</f>
        <v>Чужинова Алина</v>
      </c>
      <c r="D28" s="19" t="str">
        <f>IF(B28=0," ",VLOOKUP($B28,[1]Женщины!$B$1:$H$65536,3,FALSE))</f>
        <v>26.12.1999</v>
      </c>
      <c r="E28" s="20" t="str">
        <f>IF(B28=0," ",IF(VLOOKUP($B28,[1]Женщины!$B$1:$H$65536,4,FALSE)=0," ",VLOOKUP($B28,[1]Женщины!$B$1:$H$65536,4,FALSE)))</f>
        <v>1р</v>
      </c>
      <c r="F28" s="18" t="str">
        <f>IF(B28=0," ",VLOOKUP($B28,[1]Женщины!$B$1:$H$65536,5,FALSE))</f>
        <v>Мурманская</v>
      </c>
      <c r="G28" s="18" t="str">
        <f>IF(B28=0," ",VLOOKUP($B28,[1]Женщины!$B$1:$H$65536,6,FALSE))</f>
        <v>Мурманск, СДЮСШОР-4, Динамо</v>
      </c>
      <c r="H28" s="26"/>
      <c r="I28" s="83">
        <v>7.6018518518518525E-4</v>
      </c>
      <c r="J28" s="23" t="str">
        <f>IF(I28=0," ",IF(I28&lt;=[1]Разряды!$D$32,[1]Разряды!$D$3,IF(I28&lt;=[1]Разряды!$E$32,[1]Разряды!$E$3,IF(I28&lt;=[1]Разряды!$F$32,[1]Разряды!$F$3,IF(I28&lt;=[1]Разряды!$G$32,[1]Разряды!$G$3,IF(I28&lt;=[1]Разряды!$H$32,[1]Разряды!$H$3,IF(I28&lt;=[1]Разряды!$I$32,[1]Разряды!$I$3,IF(I28&lt;=[1]Разряды!$J$32,[1]Разряды!$J$3,"б/р"))))))))</f>
        <v>2р</v>
      </c>
      <c r="K28" s="23">
        <v>9</v>
      </c>
      <c r="L28" s="18" t="str">
        <f>IF(B28=0," ",VLOOKUP($B28,[1]Женщины!$B$1:$H$65536,7,FALSE))</f>
        <v>Ахметов А.Р., Фарутин Н.В.</v>
      </c>
    </row>
    <row r="29" spans="1:12" x14ac:dyDescent="0.25">
      <c r="A29" s="25">
        <v>18</v>
      </c>
      <c r="B29" s="17">
        <v>110</v>
      </c>
      <c r="C29" s="18" t="str">
        <f>IF(B29=0," ",VLOOKUP(B29,[1]Женщины!B$1:H$65536,2,FALSE))</f>
        <v>Циколина Екатерина</v>
      </c>
      <c r="D29" s="19" t="str">
        <f>IF(B29=0," ",VLOOKUP($B29,[1]Женщины!$B$1:$H$65536,3,FALSE))</f>
        <v>25.09.2000</v>
      </c>
      <c r="E29" s="20" t="str">
        <f>IF(B29=0," ",IF(VLOOKUP($B29,[1]Женщины!$B$1:$H$65536,4,FALSE)=0," ",VLOOKUP($B29,[1]Женщины!$B$1:$H$65536,4,FALSE)))</f>
        <v>2р</v>
      </c>
      <c r="F29" s="18" t="str">
        <f>IF(B29=0," ",VLOOKUP($B29,[1]Женщины!$B$1:$H$65536,5,FALSE))</f>
        <v>Ярославская</v>
      </c>
      <c r="G29" s="18" t="str">
        <f>IF(B29=0," ",VLOOKUP($B29,[1]Женщины!$B$1:$H$65536,6,FALSE))</f>
        <v>Рыбинск, СДЮСШОР-2</v>
      </c>
      <c r="H29" s="26"/>
      <c r="I29" s="83">
        <v>7.6319444444444438E-4</v>
      </c>
      <c r="J29" s="23" t="str">
        <f>IF(I29=0," ",IF(I29&lt;=[1]Разряды!$D$32,[1]Разряды!$D$3,IF(I29&lt;=[1]Разряды!$E$32,[1]Разряды!$E$3,IF(I29&lt;=[1]Разряды!$F$32,[1]Разряды!$F$3,IF(I29&lt;=[1]Разряды!$G$32,[1]Разряды!$G$3,IF(I29&lt;=[1]Разряды!$H$32,[1]Разряды!$H$3,IF(I29&lt;=[1]Разряды!$I$32,[1]Разряды!$I$3,IF(I29&lt;=[1]Разряды!$J$32,[1]Разряды!$J$3,"б/р"))))))))</f>
        <v>2р</v>
      </c>
      <c r="K29" s="20" t="s">
        <v>20</v>
      </c>
      <c r="L29" s="24" t="str">
        <f>IF(B29=0," ",VLOOKUP($B29,[1]Женщины!$B$1:$H$65536,7,FALSE))</f>
        <v xml:space="preserve">Кузнецова А.Л. </v>
      </c>
    </row>
    <row r="30" spans="1:12" x14ac:dyDescent="0.25">
      <c r="A30" s="25">
        <v>19</v>
      </c>
      <c r="B30" s="17">
        <v>52</v>
      </c>
      <c r="C30" s="18" t="str">
        <f>IF(B30=0," ",VLOOKUP(B30,[1]Женщины!B$1:H$65536,2,FALSE))</f>
        <v>Садова Мария</v>
      </c>
      <c r="D30" s="19" t="str">
        <f>IF(B30=0," ",VLOOKUP($B30,[1]Женщины!$B$1:$H$65536,3,FALSE))</f>
        <v>28.03.1998</v>
      </c>
      <c r="E30" s="20" t="str">
        <f>IF(B30=0," ",IF(VLOOKUP($B30,[1]Женщины!$B$1:$H$65536,4,FALSE)=0," ",VLOOKUP($B30,[1]Женщины!$B$1:$H$65536,4,FALSE)))</f>
        <v>2р</v>
      </c>
      <c r="F30" s="18" t="str">
        <f>IF(B30=0," ",VLOOKUP($B30,[1]Женщины!$B$1:$H$65536,5,FALSE))</f>
        <v>Ярославская</v>
      </c>
      <c r="G30" s="18" t="str">
        <f>IF(B30=0," ",VLOOKUP($B30,[1]Женщины!$B$1:$H$65536,6,FALSE))</f>
        <v>Ярославль, СДЮСШОР-19</v>
      </c>
      <c r="H30" s="26"/>
      <c r="I30" s="83">
        <v>7.7743055555555551E-4</v>
      </c>
      <c r="J30" s="23" t="str">
        <f>IF(I30=0," ",IF(I30&lt;=[1]Разряды!$D$32,[1]Разряды!$D$3,IF(I30&lt;=[1]Разряды!$E$32,[1]Разряды!$E$3,IF(I30&lt;=[1]Разряды!$F$32,[1]Разряды!$F$3,IF(I30&lt;=[1]Разряды!$G$32,[1]Разряды!$G$3,IF(I30&lt;=[1]Разряды!$H$32,[1]Разряды!$H$3,IF(I30&lt;=[1]Разряды!$I$32,[1]Разряды!$I$3,IF(I30&lt;=[1]Разряды!$J$32,[1]Разряды!$J$3,"б/р"))))))))</f>
        <v>3р</v>
      </c>
      <c r="K30" s="20" t="s">
        <v>20</v>
      </c>
      <c r="L30" s="18" t="str">
        <f>IF(B30=0," ",VLOOKUP($B30,[1]Женщины!$B$1:$H$65536,7,FALSE))</f>
        <v>Таракановы Ю.Ф., А.В.</v>
      </c>
    </row>
    <row r="31" spans="1:12" x14ac:dyDescent="0.25">
      <c r="A31" s="25">
        <v>20</v>
      </c>
      <c r="B31" s="17">
        <v>56</v>
      </c>
      <c r="C31" s="18" t="str">
        <f>IF(B31=0," ",VLOOKUP(B31,[1]Женщины!B$1:H$65536,2,FALSE))</f>
        <v>Кострова Анастасия</v>
      </c>
      <c r="D31" s="19" t="str">
        <f>IF(B31=0," ",VLOOKUP($B31,[1]Женщины!$B$1:$H$65536,3,FALSE))</f>
        <v>13.11.1999</v>
      </c>
      <c r="E31" s="20" t="str">
        <f>IF(B31=0," ",IF(VLOOKUP($B31,[1]Женщины!$B$1:$H$65536,4,FALSE)=0," ",VLOOKUP($B31,[1]Женщины!$B$1:$H$65536,4,FALSE)))</f>
        <v>3р</v>
      </c>
      <c r="F31" s="18" t="str">
        <f>IF(B31=0," ",VLOOKUP($B31,[1]Женщины!$B$1:$H$65536,5,FALSE))</f>
        <v>Ярославская</v>
      </c>
      <c r="G31" s="18" t="str">
        <f>IF(B31=0," ",VLOOKUP($B31,[1]Женщины!$B$1:$H$65536,6,FALSE))</f>
        <v>Ярославль, СДЮСШОР-19</v>
      </c>
      <c r="H31" s="26"/>
      <c r="I31" s="96">
        <v>7.8530092592592594E-4</v>
      </c>
      <c r="J31" s="23" t="str">
        <f>IF(I31=0," ",IF(I31&lt;=[1]Разряды!$D$32,[1]Разряды!$D$3,IF(I31&lt;=[1]Разряды!$E$32,[1]Разряды!$E$3,IF(I31&lt;=[1]Разряды!$F$32,[1]Разряды!$F$3,IF(I31&lt;=[1]Разряды!$G$32,[1]Разряды!$G$3,IF(I31&lt;=[1]Разряды!$H$32,[1]Разряды!$H$3,IF(I31&lt;=[1]Разряды!$I$32,[1]Разряды!$I$3,IF(I31&lt;=[1]Разряды!$J$32,[1]Разряды!$J$3,"б/р"))))))))</f>
        <v>3р</v>
      </c>
      <c r="K31" s="20" t="s">
        <v>20</v>
      </c>
      <c r="L31" s="18" t="str">
        <f>IF(B31=0," ",VLOOKUP($B31,[1]Женщины!$B$1:$H$65536,7,FALSE))</f>
        <v>Сошников А.В.</v>
      </c>
    </row>
    <row r="32" spans="1:12" x14ac:dyDescent="0.25">
      <c r="A32" s="25">
        <v>21</v>
      </c>
      <c r="B32" s="17">
        <v>133</v>
      </c>
      <c r="C32" s="40" t="str">
        <f>IF(B32=0," ",VLOOKUP(B32,[1]Женщины!B$1:H$65536,2,FALSE))</f>
        <v>Рахманская Анастасия</v>
      </c>
      <c r="D32" s="41" t="str">
        <f>IF(B32=0," ",VLOOKUP($B32,[1]Женщины!$B$1:$H$65536,3,FALSE))</f>
        <v>03.07.1998</v>
      </c>
      <c r="E32" s="42" t="str">
        <f>IF(B32=0," ",IF(VLOOKUP($B32,[1]Женщины!$B$1:$H$65536,4,FALSE)=0," ",VLOOKUP($B32,[1]Женщины!$B$1:$H$65536,4,FALSE)))</f>
        <v>3р</v>
      </c>
      <c r="F32" s="40" t="str">
        <f>IF(B32=0," ",VLOOKUP($B32,[1]Женщины!$B$1:$H$65536,5,FALSE))</f>
        <v>Вологодская</v>
      </c>
      <c r="G32" s="43" t="str">
        <f>IF(B32=0," ",VLOOKUP($B32,[1]Женщины!$B$1:$H$65536,6,FALSE))</f>
        <v>Вологда, ДЮСШ "Спартак"</v>
      </c>
      <c r="H32" s="21"/>
      <c r="I32" s="87">
        <v>7.9537037037037033E-4</v>
      </c>
      <c r="J32" s="25" t="str">
        <f>IF(I32=0," ",IF(I32&lt;=[1]Разряды!$D$32,[1]Разряды!$D$3,IF(I32&lt;=[1]Разряды!$E$32,[1]Разряды!$E$3,IF(I32&lt;=[1]Разряды!$F$32,[1]Разряды!$F$3,IF(I32&lt;=[1]Разряды!$G$32,[1]Разряды!$G$3,IF(I32&lt;=[1]Разряды!$H$32,[1]Разряды!$H$3,IF(I32&lt;=[1]Разряды!$I$32,[1]Разряды!$I$3,IF(I32&lt;=[1]Разряды!$J$32,[1]Разряды!$J$3,"б/р"))))))))</f>
        <v>3р</v>
      </c>
      <c r="K32" s="42" t="s">
        <v>20</v>
      </c>
      <c r="L32" s="40" t="str">
        <f>IF(B32=0," ",VLOOKUP($B32,[1]Женщины!$B$1:$H$65536,7,FALSE))</f>
        <v>Волков В.Н.</v>
      </c>
    </row>
    <row r="33" spans="1:12" x14ac:dyDescent="0.25">
      <c r="A33" s="25">
        <v>22</v>
      </c>
      <c r="B33" s="17">
        <v>491</v>
      </c>
      <c r="C33" s="18" t="str">
        <f>IF(B33=0," ",VLOOKUP(B33,[1]Женщины!B$1:H$65536,2,FALSE))</f>
        <v>Волкова Александра</v>
      </c>
      <c r="D33" s="19" t="str">
        <f>IF(B33=0," ",VLOOKUP($B33,[1]Женщины!$B$1:$H$65536,3,FALSE))</f>
        <v>08.06.1998</v>
      </c>
      <c r="E33" s="20" t="str">
        <f>IF(B33=0," ",IF(VLOOKUP($B33,[1]Женщины!$B$1:$H$65536,4,FALSE)=0," ",VLOOKUP($B33,[1]Женщины!$B$1:$H$65536,4,FALSE)))</f>
        <v>1р</v>
      </c>
      <c r="F33" s="18" t="str">
        <f>IF(B33=0," ",VLOOKUP($B33,[1]Женщины!$B$1:$H$65536,5,FALSE))</f>
        <v>Вологодская</v>
      </c>
      <c r="G33" s="18" t="str">
        <f>IF(B33=0," ",VLOOKUP($B33,[1]Женщины!$B$1:$H$65536,6,FALSE))</f>
        <v>Череповец, ДЮСШ-2</v>
      </c>
      <c r="H33" s="26"/>
      <c r="I33" s="83">
        <v>8.0115740740740744E-4</v>
      </c>
      <c r="J33" s="23" t="str">
        <f>IF(I33=0," ",IF(I33&lt;=[1]Разряды!$D$32,[1]Разряды!$D$3,IF(I33&lt;=[1]Разряды!$E$32,[1]Разряды!$E$3,IF(I33&lt;=[1]Разряды!$F$32,[1]Разряды!$F$3,IF(I33&lt;=[1]Разряды!$G$32,[1]Разряды!$G$3,IF(I33&lt;=[1]Разряды!$H$32,[1]Разряды!$H$3,IF(I33&lt;=[1]Разряды!$I$32,[1]Разряды!$I$3,IF(I33&lt;=[1]Разряды!$J$32,[1]Разряды!$J$3,"б/р"))))))))</f>
        <v>3р</v>
      </c>
      <c r="K33" s="20" t="s">
        <v>20</v>
      </c>
      <c r="L33" s="18" t="str">
        <f>IF(B33=0," ",VLOOKUP($B33,[1]Женщины!$B$1:$H$65536,7,FALSE))</f>
        <v>Столбова О.В.</v>
      </c>
    </row>
    <row r="34" spans="1:12" x14ac:dyDescent="0.25">
      <c r="A34" s="25">
        <v>23</v>
      </c>
      <c r="B34" s="17">
        <v>611</v>
      </c>
      <c r="C34" s="18" t="str">
        <f>IF(B34=0," ",VLOOKUP(B34,[1]Женщины!B$1:H$65536,2,FALSE))</f>
        <v>Коновалова Мария</v>
      </c>
      <c r="D34" s="19" t="str">
        <f>IF(B34=0," ",VLOOKUP($B34,[1]Женщины!$B$1:$H$65536,3,FALSE))</f>
        <v>20.08.1998</v>
      </c>
      <c r="E34" s="20" t="str">
        <f>IF(B34=0," ",IF(VLOOKUP($B34,[1]Женщины!$B$1:$H$65536,4,FALSE)=0," ",VLOOKUP($B34,[1]Женщины!$B$1:$H$65536,4,FALSE)))</f>
        <v>3р</v>
      </c>
      <c r="F34" s="18" t="str">
        <f>IF(B34=0," ",VLOOKUP($B34,[1]Женщины!$B$1:$H$65536,5,FALSE))</f>
        <v>Ярославская</v>
      </c>
      <c r="G34" s="18" t="str">
        <f>IF(B34=0," ",VLOOKUP($B34,[1]Женщины!$B$1:$H$65536,6,FALSE))</f>
        <v>Ярославль, ГОБУ ЯО СДЮСШОР</v>
      </c>
      <c r="H34" s="26"/>
      <c r="I34" s="83">
        <v>8.3009259259259267E-4</v>
      </c>
      <c r="J34" s="23" t="str">
        <f>IF(I34=0," ",IF(I34&lt;=[1]Разряды!$D$32,[1]Разряды!$D$3,IF(I34&lt;=[1]Разряды!$E$32,[1]Разряды!$E$3,IF(I34&lt;=[1]Разряды!$F$32,[1]Разряды!$F$3,IF(I34&lt;=[1]Разряды!$G$32,[1]Разряды!$G$3,IF(I34&lt;=[1]Разряды!$H$32,[1]Разряды!$H$3,IF(I34&lt;=[1]Разряды!$I$32,[1]Разряды!$I$3,IF(I34&lt;=[1]Разряды!$J$32,[1]Разряды!$J$3,"б/р"))))))))</f>
        <v>1юр</v>
      </c>
      <c r="K34" s="20" t="s">
        <v>20</v>
      </c>
      <c r="L34" s="18" t="str">
        <f>IF(B34=0," ",VLOOKUP($B34,[1]Женщины!$B$1:$H$65536,7,FALSE))</f>
        <v>Филинова С.К.</v>
      </c>
    </row>
    <row r="35" spans="1:12" x14ac:dyDescent="0.25">
      <c r="A35" s="25">
        <v>24</v>
      </c>
      <c r="B35" s="17">
        <v>89</v>
      </c>
      <c r="C35" s="18" t="str">
        <f>IF(B35=0," ",VLOOKUP(B35,[1]Женщины!B$1:H$65536,2,FALSE))</f>
        <v>Ястребова Кристина</v>
      </c>
      <c r="D35" s="19" t="str">
        <f>IF(B35=0," ",VLOOKUP($B35,[1]Женщины!$B$1:$H$65536,3,FALSE))</f>
        <v>08.01.1998</v>
      </c>
      <c r="E35" s="20" t="str">
        <f>IF(B35=0," ",IF(VLOOKUP($B35,[1]Женщины!$B$1:$H$65536,4,FALSE)=0," ",VLOOKUP($B35,[1]Женщины!$B$1:$H$65536,4,FALSE)))</f>
        <v>3р</v>
      </c>
      <c r="F35" s="18" t="str">
        <f>IF(B35=0," ",VLOOKUP($B35,[1]Женщины!$B$1:$H$65536,5,FALSE))</f>
        <v>Ярославская</v>
      </c>
      <c r="G35" s="18" t="str">
        <f>IF(B35=0," ",VLOOKUP($B35,[1]Женщины!$B$1:$H$65536,6,FALSE))</f>
        <v>Рыбинск, СДЮСШОР-2</v>
      </c>
      <c r="H35" s="26"/>
      <c r="I35" s="83">
        <v>8.4525462962962972E-4</v>
      </c>
      <c r="J35" s="23" t="str">
        <f>IF(I35=0," ",IF(I35&lt;=[1]Разряды!$D$32,[1]Разряды!$D$3,IF(I35&lt;=[1]Разряды!$E$32,[1]Разряды!$E$3,IF(I35&lt;=[1]Разряды!$F$32,[1]Разряды!$F$3,IF(I35&lt;=[1]Разряды!$G$32,[1]Разряды!$G$3,IF(I35&lt;=[1]Разряды!$H$32,[1]Разряды!$H$3,IF(I35&lt;=[1]Разряды!$I$32,[1]Разряды!$I$3,IF(I35&lt;=[1]Разряды!$J$32,[1]Разряды!$J$3,"б/р"))))))))</f>
        <v>1юр</v>
      </c>
      <c r="K35" s="20" t="s">
        <v>20</v>
      </c>
      <c r="L35" s="18" t="str">
        <f>IF(B35=0," ",VLOOKUP($B35,[1]Женщины!$B$1:$H$65536,7,FALSE))</f>
        <v>Коротков М.Э.</v>
      </c>
    </row>
    <row r="36" spans="1:12" x14ac:dyDescent="0.25">
      <c r="A36" s="25"/>
      <c r="B36" s="17">
        <v>193</v>
      </c>
      <c r="C36" s="18" t="str">
        <f>IF(B36=0," ",VLOOKUP(B36,[1]Женщины!B$1:H$65536,2,FALSE))</f>
        <v>Бебякина Яна</v>
      </c>
      <c r="D36" s="19" t="str">
        <f>IF(B36=0," ",VLOOKUP($B36,[1]Женщины!$B$1:$H$65536,3,FALSE))</f>
        <v>1998</v>
      </c>
      <c r="E36" s="20" t="str">
        <f>IF(B36=0," ",IF(VLOOKUP($B36,[1]Женщины!$B$1:$H$65536,4,FALSE)=0," ",VLOOKUP($B36,[1]Женщины!$B$1:$H$65536,4,FALSE)))</f>
        <v>1р</v>
      </c>
      <c r="F36" s="18" t="str">
        <f>IF(B36=0," ",VLOOKUP($B36,[1]Женщины!$B$1:$H$65536,5,FALSE))</f>
        <v>Архангельская</v>
      </c>
      <c r="G36" s="18" t="str">
        <f>IF(B36=0," ",VLOOKUP($B36,[1]Женщины!$B$1:$H$65536,6,FALSE))</f>
        <v>Коряжма, ДЮСШ</v>
      </c>
      <c r="H36" s="26"/>
      <c r="I36" s="387" t="s">
        <v>108</v>
      </c>
      <c r="J36" s="23"/>
      <c r="K36" s="20" t="s">
        <v>20</v>
      </c>
      <c r="L36" s="18" t="str">
        <f>IF(B36=0," ",VLOOKUP($B36,[1]Женщины!$B$1:$H$65536,7,FALSE))</f>
        <v>Казанцев Л.А.</v>
      </c>
    </row>
    <row r="37" spans="1:12" x14ac:dyDescent="0.25">
      <c r="A37" s="25"/>
      <c r="B37" s="17"/>
      <c r="C37" s="18"/>
      <c r="D37" s="19"/>
      <c r="E37" s="20"/>
      <c r="F37" s="18"/>
      <c r="G37" s="18"/>
      <c r="H37" s="26"/>
      <c r="I37" s="387"/>
      <c r="J37" s="23"/>
      <c r="K37" s="20"/>
      <c r="L37" s="18"/>
    </row>
    <row r="38" spans="1:12" x14ac:dyDescent="0.25">
      <c r="A38" s="12"/>
      <c r="B38" s="12"/>
      <c r="C38" s="12"/>
      <c r="D38" s="13"/>
      <c r="E38" s="12"/>
      <c r="F38" s="284" t="s">
        <v>110</v>
      </c>
      <c r="G38" s="284"/>
      <c r="H38" s="73"/>
      <c r="I38" s="285" t="s">
        <v>29</v>
      </c>
      <c r="J38" s="285"/>
      <c r="K38" s="269"/>
      <c r="L38" s="74" t="s">
        <v>129</v>
      </c>
    </row>
    <row r="39" spans="1:12" ht="22.5" x14ac:dyDescent="0.25">
      <c r="A39" s="16">
        <v>1</v>
      </c>
      <c r="B39" s="17">
        <v>211</v>
      </c>
      <c r="C39" s="40" t="str">
        <f>IF(B39=0," ",VLOOKUP(B39,[1]Женщины!B$1:H$65536,2,FALSE))</f>
        <v>Сазанова Екатерина</v>
      </c>
      <c r="D39" s="41" t="str">
        <f>IF(B39=0," ",VLOOKUP($B39,[1]Женщины!$B$1:$H$65536,3,FALSE))</f>
        <v>28.05.1996</v>
      </c>
      <c r="E39" s="42" t="str">
        <f>IF(B39=0," ",IF(VLOOKUP($B39,[1]Женщины!$B$1:$H$65536,4,FALSE)=0," ",VLOOKUP($B39,[1]Женщины!$B$1:$H$65536,4,FALSE)))</f>
        <v>КМС</v>
      </c>
      <c r="F39" s="40" t="str">
        <f>IF(B39=0," ",VLOOKUP($B39,[1]Женщины!$B$1:$H$65536,5,FALSE))</f>
        <v>Мурманская-Карелия</v>
      </c>
      <c r="G39" s="43" t="str">
        <f>IF(B39=0," ",VLOOKUP($B39,[1]Женщины!$B$1:$H$65536,6,FALSE))</f>
        <v>Мурманск, Петрозаводск, СДЮСШОР-4, Динамо, ЦСП</v>
      </c>
      <c r="H39" s="21"/>
      <c r="I39" s="21">
        <v>6.6226851851851852E-4</v>
      </c>
      <c r="J39" s="25" t="str">
        <f>IF(I39=0," ",IF(I39&lt;=[1]Разряды!$D$32,[1]Разряды!$D$3,IF(I39&lt;=[1]Разряды!$E$32,[1]Разряды!$E$3,IF(I39&lt;=[1]Разряды!$F$32,[1]Разряды!$F$3,IF(I39&lt;=[1]Разряды!$G$32,[1]Разряды!$G$3,IF(I39&lt;=[1]Разряды!$H$32,[1]Разряды!$H$3,IF(I39&lt;=[1]Разряды!$I$32,[1]Разряды!$I$3,IF(I39&lt;=[1]Разряды!$J$32,[1]Разряды!$J$3,"б/р"))))))))</f>
        <v>кмс</v>
      </c>
      <c r="K39" s="44">
        <v>20</v>
      </c>
      <c r="L39" s="108" t="str">
        <f>IF(B39=0," ",VLOOKUP($B39,[1]Женщины!$B$1:$H$65536,7,FALSE))</f>
        <v>Фарутин Н.В.,  Воробьев С.А.</v>
      </c>
    </row>
    <row r="40" spans="1:12" x14ac:dyDescent="0.25">
      <c r="A40" s="16">
        <v>2</v>
      </c>
      <c r="B40" s="17">
        <v>608</v>
      </c>
      <c r="C40" s="18" t="str">
        <f>IF(B40=0," ",VLOOKUP(B40,[1]Женщины!B$1:H$65536,2,FALSE))</f>
        <v>Фролова Екатерина</v>
      </c>
      <c r="D40" s="19" t="str">
        <f>IF(B40=0," ",VLOOKUP($B40,[1]Женщины!$B$1:$H$65536,3,FALSE))</f>
        <v>02.03.1997</v>
      </c>
      <c r="E40" s="20" t="str">
        <f>IF(B40=0," ",IF(VLOOKUP($B40,[1]Женщины!$B$1:$H$65536,4,FALSE)=0," ",VLOOKUP($B40,[1]Женщины!$B$1:$H$65536,4,FALSE)))</f>
        <v>КМС</v>
      </c>
      <c r="F40" s="18" t="str">
        <f>IF(B40=0," ",VLOOKUP($B40,[1]Женщины!$B$1:$H$65536,5,FALSE))</f>
        <v>Ярославская</v>
      </c>
      <c r="G40" s="18" t="str">
        <f>IF(B40=0," ",VLOOKUP($B40,[1]Женщины!$B$1:$H$65536,6,FALSE))</f>
        <v>Ярославль, ГОБУ ЯО СДЮСШОР</v>
      </c>
      <c r="H40" s="26"/>
      <c r="I40" s="26">
        <v>6.8217592592592592E-4</v>
      </c>
      <c r="J40" s="23" t="str">
        <f>IF(I40=0," ",IF(I40&lt;=[1]Разряды!$D$32,[1]Разряды!$D$3,IF(I40&lt;=[1]Разряды!$E$32,[1]Разряды!$E$3,IF(I40&lt;=[1]Разряды!$F$32,[1]Разряды!$F$3,IF(I40&lt;=[1]Разряды!$G$32,[1]Разряды!$G$3,IF(I40&lt;=[1]Разряды!$H$32,[1]Разряды!$H$3,IF(I40&lt;=[1]Разряды!$I$32,[1]Разряды!$I$3,IF(I40&lt;=[1]Разряды!$J$32,[1]Разряды!$J$3,"б/р"))))))))</f>
        <v>1р</v>
      </c>
      <c r="K40" s="12">
        <v>17</v>
      </c>
      <c r="L40" s="18" t="str">
        <f>IF(B40=0," ",VLOOKUP($B40,[1]Женщины!$B$1:$H$65536,7,FALSE))</f>
        <v>Филинова С.К.</v>
      </c>
    </row>
    <row r="41" spans="1:12" x14ac:dyDescent="0.25">
      <c r="A41" s="16">
        <v>3</v>
      </c>
      <c r="B41" s="17">
        <v>485</v>
      </c>
      <c r="C41" s="18" t="str">
        <f>IF(B41=0," ",VLOOKUP(B41,[1]Женщины!B$1:H$65536,2,FALSE))</f>
        <v>Сафронова Натали</v>
      </c>
      <c r="D41" s="19" t="str">
        <f>IF(B41=0," ",VLOOKUP($B41,[1]Женщины!$B$1:$H$65536,3,FALSE))</f>
        <v>11.05.1997</v>
      </c>
      <c r="E41" s="20" t="str">
        <f>IF(B41=0," ",IF(VLOOKUP($B41,[1]Женщины!$B$1:$H$65536,4,FALSE)=0," ",VLOOKUP($B41,[1]Женщины!$B$1:$H$65536,4,FALSE)))</f>
        <v>1р</v>
      </c>
      <c r="F41" s="18" t="str">
        <f>IF(B41=0," ",VLOOKUP($B41,[1]Женщины!$B$1:$H$65536,5,FALSE))</f>
        <v>Вологодская</v>
      </c>
      <c r="G41" s="18" t="str">
        <f>IF(B41=0," ",VLOOKUP($B41,[1]Женщины!$B$1:$H$65536,6,FALSE))</f>
        <v>Череповец, ДЮСШ-2</v>
      </c>
      <c r="H41" s="26"/>
      <c r="I41" s="83">
        <v>7.092592592592593E-4</v>
      </c>
      <c r="J41" s="23" t="str">
        <f>IF(I41=0," ",IF(I41&lt;=[1]Разряды!$D$32,[1]Разряды!$D$3,IF(I41&lt;=[1]Разряды!$E$32,[1]Разряды!$E$3,IF(I41&lt;=[1]Разряды!$F$32,[1]Разряды!$F$3,IF(I41&lt;=[1]Разряды!$G$32,[1]Разряды!$G$3,IF(I41&lt;=[1]Разряды!$H$32,[1]Разряды!$H$3,IF(I41&lt;=[1]Разряды!$I$32,[1]Разряды!$I$3,IF(I41&lt;=[1]Разряды!$J$32,[1]Разряды!$J$3,"б/р"))))))))</f>
        <v>1р</v>
      </c>
      <c r="K41" s="12" t="s">
        <v>112</v>
      </c>
      <c r="L41" s="24" t="str">
        <f>IF(B41=0," ",VLOOKUP($B41,[1]Женщины!$B$1:$H$65536,7,FALSE))</f>
        <v>Столбова О.В.</v>
      </c>
    </row>
    <row r="42" spans="1:12" x14ac:dyDescent="0.25">
      <c r="A42" s="25">
        <v>4</v>
      </c>
      <c r="B42" s="42">
        <v>104</v>
      </c>
      <c r="C42" s="18" t="str">
        <f>IF(B42=0," ",VLOOKUP(B42,[1]Женщины!B$1:H$65536,2,FALSE))</f>
        <v>Ланцова Мария</v>
      </c>
      <c r="D42" s="19" t="str">
        <f>IF(B42=0," ",VLOOKUP($B42,[1]Женщины!$B$1:$H$65536,3,FALSE))</f>
        <v>14.06.1997</v>
      </c>
      <c r="E42" s="20" t="str">
        <f>IF(B42=0," ",IF(VLOOKUP($B42,[1]Женщины!$B$1:$H$65536,4,FALSE)=0," ",VLOOKUP($B42,[1]Женщины!$B$1:$H$65536,4,FALSE)))</f>
        <v>1р</v>
      </c>
      <c r="F42" s="18" t="str">
        <f>IF(B42=0," ",VLOOKUP($B42,[1]Женщины!$B$1:$H$65536,5,FALSE))</f>
        <v>Ярославская</v>
      </c>
      <c r="G42" s="18" t="str">
        <f>IF(B42=0," ",VLOOKUP($B42,[1]Женщины!$B$1:$H$65536,6,FALSE))</f>
        <v>Рыбинск, СДЮСШОР-2</v>
      </c>
      <c r="H42" s="28"/>
      <c r="I42" s="83">
        <v>7.1400462962962965E-4</v>
      </c>
      <c r="J42" s="23" t="str">
        <f>IF(I42=0," ",IF(I42&lt;=[1]Разряды!$D$32,[1]Разряды!$D$3,IF(I42&lt;=[1]Разряды!$E$32,[1]Разряды!$E$3,IF(I42&lt;=[1]Разряды!$F$32,[1]Разряды!$F$3,IF(I42&lt;=[1]Разряды!$G$32,[1]Разряды!$G$3,IF(I42&lt;=[1]Разряды!$H$32,[1]Разряды!$H$3,IF(I42&lt;=[1]Разряды!$I$32,[1]Разряды!$I$3,IF(I42&lt;=[1]Разряды!$J$32,[1]Разряды!$J$3,"б/р"))))))))</f>
        <v>1р</v>
      </c>
      <c r="K42" s="12">
        <v>15</v>
      </c>
      <c r="L42" s="18" t="str">
        <f>IF(B42=0," ",VLOOKUP($B42,[1]Женщины!$B$1:$H$65536,7,FALSE))</f>
        <v xml:space="preserve">Кузнецова А.Л. </v>
      </c>
    </row>
    <row r="43" spans="1:12" x14ac:dyDescent="0.25">
      <c r="A43" s="25">
        <v>5</v>
      </c>
      <c r="B43" s="42">
        <v>34</v>
      </c>
      <c r="C43" s="18" t="str">
        <f>IF(B43=0," ",VLOOKUP(B43,[1]Женщины!B$1:H$65536,2,FALSE))</f>
        <v>Суслова Алёна</v>
      </c>
      <c r="D43" s="19" t="str">
        <f>IF(B43=0," ",VLOOKUP($B43,[1]Женщины!$B$1:$H$65536,3,FALSE))</f>
        <v>18.04.1997</v>
      </c>
      <c r="E43" s="20" t="str">
        <f>IF(B43=0," ",IF(VLOOKUP($B43,[1]Женщины!$B$1:$H$65536,4,FALSE)=0," ",VLOOKUP($B43,[1]Женщины!$B$1:$H$65536,4,FALSE)))</f>
        <v>1р</v>
      </c>
      <c r="F43" s="18" t="str">
        <f>IF(B43=0," ",VLOOKUP($B43,[1]Женщины!$B$1:$H$65536,5,FALSE))</f>
        <v>Ярославская</v>
      </c>
      <c r="G43" s="18" t="str">
        <f>IF(B43=0," ",VLOOKUP($B43,[1]Женщины!$B$1:$H$65536,6,FALSE))</f>
        <v>Ярославль, СДЮСШОР-19</v>
      </c>
      <c r="H43" s="28"/>
      <c r="I43" s="83">
        <v>7.2164351851851849E-4</v>
      </c>
      <c r="J43" s="23" t="str">
        <f>IF(I43=0," ",IF(I43&lt;=[1]Разряды!$D$32,[1]Разряды!$D$3,IF(I43&lt;=[1]Разряды!$E$32,[1]Разряды!$E$3,IF(I43&lt;=[1]Разряды!$F$32,[1]Разряды!$F$3,IF(I43&lt;=[1]Разряды!$G$32,[1]Разряды!$G$3,IF(I43&lt;=[1]Разряды!$H$32,[1]Разряды!$H$3,IF(I43&lt;=[1]Разряды!$I$32,[1]Разряды!$I$3,IF(I43&lt;=[1]Разряды!$J$32,[1]Разряды!$J$3,"б/р"))))))))</f>
        <v>2р</v>
      </c>
      <c r="K43" s="12" t="s">
        <v>20</v>
      </c>
      <c r="L43" s="18" t="str">
        <f>IF(B43=0," ",VLOOKUP($B43,[1]Женщины!$B$1:$H$65536,7,FALSE))</f>
        <v>Сошников А.В.</v>
      </c>
    </row>
    <row r="44" spans="1:12" x14ac:dyDescent="0.25">
      <c r="A44" s="25">
        <v>6</v>
      </c>
      <c r="B44" s="391">
        <v>35</v>
      </c>
      <c r="C44" s="40" t="str">
        <f>IF(B44=0," ",VLOOKUP(B44,[1]Женщины!B$1:H$65536,2,FALSE))</f>
        <v>Попутьева Анастасия</v>
      </c>
      <c r="D44" s="41" t="str">
        <f>IF(B44=0," ",VLOOKUP($B44,[1]Женщины!$B$1:$H$65536,3,FALSE))</f>
        <v>18.04.1997</v>
      </c>
      <c r="E44" s="42" t="str">
        <f>IF(B44=0," ",IF(VLOOKUP($B44,[1]Женщины!$B$1:$H$65536,4,FALSE)=0," ",VLOOKUP($B44,[1]Женщины!$B$1:$H$65536,4,FALSE)))</f>
        <v>1р</v>
      </c>
      <c r="F44" s="40" t="str">
        <f>IF(B44=0," ",VLOOKUP($B44,[1]Женщины!$B$1:$H$65536,5,FALSE))</f>
        <v>Ярославская</v>
      </c>
      <c r="G44" s="40" t="str">
        <f>IF(B44=0," ",VLOOKUP($B44,[1]Женщины!$B$1:$H$65536,6,FALSE))</f>
        <v>Ярославль, СДЮСШОР-19</v>
      </c>
      <c r="H44" s="47"/>
      <c r="I44" s="83">
        <v>7.2951388888888892E-4</v>
      </c>
      <c r="J44" s="23" t="str">
        <f>IF(I44=0," ",IF(I44&lt;=[1]Разряды!$D$32,[1]Разряды!$D$3,IF(I44&lt;=[1]Разряды!$E$32,[1]Разряды!$E$3,IF(I44&lt;=[1]Разряды!$F$32,[1]Разряды!$F$3,IF(I44&lt;=[1]Разряды!$G$32,[1]Разряды!$G$3,IF(I44&lt;=[1]Разряды!$H$32,[1]Разряды!$H$3,IF(I44&lt;=[1]Разряды!$I$32,[1]Разряды!$I$3,IF(I44&lt;=[1]Разряды!$J$32,[1]Разряды!$J$3,"б/р"))))))))</f>
        <v>2р</v>
      </c>
      <c r="K44" s="85" t="s">
        <v>20</v>
      </c>
      <c r="L44" s="140" t="str">
        <f>IF(B44=0," ",VLOOKUP($B44,[1]Женщины!$B$1:$H$65536,7,FALSE))</f>
        <v>Сошников А.В.</v>
      </c>
    </row>
    <row r="45" spans="1:12" x14ac:dyDescent="0.25">
      <c r="A45" s="25">
        <v>7</v>
      </c>
      <c r="B45" s="42">
        <v>272</v>
      </c>
      <c r="C45" s="18" t="str">
        <f>IF(B45=0," ",VLOOKUP(B45,[1]Женщины!B$1:H$65536,2,FALSE))</f>
        <v>Горевалова Ксения</v>
      </c>
      <c r="D45" s="19" t="str">
        <f>IF(B45=0," ",VLOOKUP($B45,[1]Женщины!$B$1:$H$65536,3,FALSE))</f>
        <v>11.11.1197</v>
      </c>
      <c r="E45" s="20" t="str">
        <f>IF(B45=0," ",IF(VLOOKUP($B45,[1]Женщины!$B$1:$H$65536,4,FALSE)=0," ",VLOOKUP($B45,[1]Женщины!$B$1:$H$65536,4,FALSE)))</f>
        <v>1р</v>
      </c>
      <c r="F45" s="18" t="str">
        <f>IF(B45=0," ",VLOOKUP($B45,[1]Женщины!$B$1:$H$65536,5,FALSE))</f>
        <v>Костромская</v>
      </c>
      <c r="G45" s="18" t="str">
        <f>IF(B45=0," ",VLOOKUP($B45,[1]Женщины!$B$1:$H$65536,6,FALSE))</f>
        <v>Кострома, КОСДЮСШОР</v>
      </c>
      <c r="H45" s="28"/>
      <c r="I45" s="83">
        <v>7.3969907407407404E-4</v>
      </c>
      <c r="J45" s="23" t="str">
        <f>IF(I45=0," ",IF(I45&lt;=[1]Разряды!$D$32,[1]Разряды!$D$3,IF(I45&lt;=[1]Разряды!$E$32,[1]Разряды!$E$3,IF(I45&lt;=[1]Разряды!$F$32,[1]Разряды!$F$3,IF(I45&lt;=[1]Разряды!$G$32,[1]Разряды!$G$3,IF(I45&lt;=[1]Разряды!$H$32,[1]Разряды!$H$3,IF(I45&lt;=[1]Разряды!$I$32,[1]Разряды!$I$3,IF(I45&lt;=[1]Разряды!$J$32,[1]Разряды!$J$3,"б/р"))))))))</f>
        <v>2р</v>
      </c>
      <c r="K45" s="12">
        <v>14</v>
      </c>
      <c r="L45" s="18" t="str">
        <f>IF(B45=0," ",VLOOKUP($B45,[1]Женщины!$B$1:$H$65536,7,FALSE))</f>
        <v>Виноградов Н.А.</v>
      </c>
    </row>
    <row r="46" spans="1:12" x14ac:dyDescent="0.25">
      <c r="A46" s="25"/>
      <c r="B46" s="42"/>
      <c r="C46" s="18"/>
      <c r="D46" s="19"/>
      <c r="E46" s="20"/>
      <c r="F46" s="18"/>
      <c r="G46" s="18"/>
      <c r="H46" s="28"/>
      <c r="I46" s="83"/>
      <c r="J46" s="23"/>
      <c r="K46" s="20"/>
      <c r="L46" s="18"/>
    </row>
    <row r="47" spans="1:12" x14ac:dyDescent="0.25">
      <c r="A47" s="12"/>
      <c r="B47" s="12"/>
      <c r="C47" s="12"/>
      <c r="D47" s="13"/>
      <c r="E47" s="12"/>
      <c r="F47" s="284" t="s">
        <v>114</v>
      </c>
      <c r="G47" s="284"/>
      <c r="H47" s="14"/>
      <c r="I47" s="285" t="s">
        <v>29</v>
      </c>
      <c r="J47" s="285"/>
      <c r="K47" s="269"/>
      <c r="L47" s="74" t="s">
        <v>130</v>
      </c>
    </row>
    <row r="48" spans="1:12" x14ac:dyDescent="0.25">
      <c r="A48" s="16">
        <v>1</v>
      </c>
      <c r="B48" s="17">
        <v>167</v>
      </c>
      <c r="C48" s="18" t="str">
        <f>IF(B48=0," ",VLOOKUP(B48,[1]Женщины!B$1:H$65536,2,FALSE))</f>
        <v>Русинова Екатерина</v>
      </c>
      <c r="D48" s="19" t="str">
        <f>IF(B48=0," ",VLOOKUP($B48,[1]Женщины!$B$1:$H$65536,3,FALSE))</f>
        <v>1993</v>
      </c>
      <c r="E48" s="20" t="str">
        <f>IF(B48=0," ",IF(VLOOKUP($B48,[1]Женщины!$B$1:$H$65536,4,FALSE)=0," ",VLOOKUP($B48,[1]Женщины!$B$1:$H$65536,4,FALSE)))</f>
        <v>КМС</v>
      </c>
      <c r="F48" s="18" t="str">
        <f>IF(B48=0," ",VLOOKUP($B48,[1]Женщины!$B$1:$H$65536,5,FALSE))</f>
        <v>Р-ка Коми</v>
      </c>
      <c r="G48" s="18" t="str">
        <f>IF(B48=0," ",VLOOKUP($B48,[1]Женщины!$B$1:$H$65536,6,FALSE))</f>
        <v>Сыктывкар, КДЮСШ-1</v>
      </c>
      <c r="H48" s="26"/>
      <c r="I48" s="83">
        <v>6.578703703703704E-4</v>
      </c>
      <c r="J48" s="23" t="str">
        <f>IF(I48=0," ",IF(I48&lt;=[1]Разряды!$D$32,[1]Разряды!$D$3,IF(I48&lt;=[1]Разряды!$E$32,[1]Разряды!$E$3,IF(I48&lt;=[1]Разряды!$F$32,[1]Разряды!$F$3,IF(I48&lt;=[1]Разряды!$G$32,[1]Разряды!$G$3,IF(I48&lt;=[1]Разряды!$H$32,[1]Разряды!$H$3,IF(I48&lt;=[1]Разряды!$I$32,[1]Разряды!$I$3,IF(I48&lt;=[1]Разряды!$J$32,[1]Разряды!$J$3,"б/р"))))))))</f>
        <v>кмс</v>
      </c>
      <c r="K48" s="19" t="s">
        <v>131</v>
      </c>
      <c r="L48" s="18" t="str">
        <f>IF(B48=0," ",VLOOKUP($B48,[1]Женщины!$B$1:$H$65536,7,FALSE))</f>
        <v>Панюкова М.А., Балясников И.Н.</v>
      </c>
    </row>
    <row r="49" spans="1:12" x14ac:dyDescent="0.25">
      <c r="A49" s="16">
        <v>2</v>
      </c>
      <c r="B49" s="17">
        <v>271</v>
      </c>
      <c r="C49" s="18" t="str">
        <f>IF(B49=0," ",VLOOKUP(B49,[1]Женщины!B$1:H$65536,2,FALSE))</f>
        <v>Герман Анна</v>
      </c>
      <c r="D49" s="19" t="str">
        <f>IF(B49=0," ",VLOOKUP($B49,[1]Женщины!$B$1:$H$65536,3,FALSE))</f>
        <v>02.06.1993</v>
      </c>
      <c r="E49" s="20" t="str">
        <f>IF(B49=0," ",IF(VLOOKUP($B49,[1]Женщины!$B$1:$H$65536,4,FALSE)=0," ",VLOOKUP($B49,[1]Женщины!$B$1:$H$65536,4,FALSE)))</f>
        <v>КМС</v>
      </c>
      <c r="F49" s="18" t="str">
        <f>IF(B49=0," ",VLOOKUP($B49,[1]Женщины!$B$1:$H$65536,5,FALSE))</f>
        <v>Костромская</v>
      </c>
      <c r="G49" s="18" t="str">
        <f>IF(B49=0," ",VLOOKUP($B49,[1]Женщины!$B$1:$H$65536,6,FALSE))</f>
        <v>Кострома, КГУ им. Н.А. Некрасова</v>
      </c>
      <c r="H49" s="26"/>
      <c r="I49" s="96">
        <v>6.957175925925925E-4</v>
      </c>
      <c r="J49" s="23" t="str">
        <f>IF(I49=0," ",IF(I49&lt;=[1]Разряды!$D$32,[1]Разряды!$D$3,IF(I49&lt;=[1]Разряды!$E$32,[1]Разряды!$E$3,IF(I49&lt;=[1]Разряды!$F$32,[1]Разряды!$F$3,IF(I49&lt;=[1]Разряды!$G$32,[1]Разряды!$G$3,IF(I49&lt;=[1]Разряды!$H$32,[1]Разряды!$H$3,IF(I49&lt;=[1]Разряды!$I$32,[1]Разряды!$I$3,IF(I49&lt;=[1]Разряды!$J$32,[1]Разряды!$J$3,"б/р"))))))))</f>
        <v>1р</v>
      </c>
      <c r="K49" s="19" t="s">
        <v>132</v>
      </c>
      <c r="L49" s="18" t="str">
        <f>IF(B49=0," ",VLOOKUP($B49,[1]Женщины!$B$1:$H$65536,7,FALSE))</f>
        <v>Павлов Е.А.</v>
      </c>
    </row>
    <row r="50" spans="1:12" x14ac:dyDescent="0.25">
      <c r="A50" s="16">
        <v>3</v>
      </c>
      <c r="B50" s="17">
        <v>170</v>
      </c>
      <c r="C50" s="40" t="str">
        <f>IF(B50=0," ",VLOOKUP(B50,[1]Женщины!B$1:H$65536,2,FALSE))</f>
        <v>Корнилова Анна</v>
      </c>
      <c r="D50" s="41" t="str">
        <f>IF(B50=0," ",VLOOKUP($B50,[1]Женщины!$B$1:$H$65536,3,FALSE))</f>
        <v>15.08.1993</v>
      </c>
      <c r="E50" s="42" t="str">
        <f>IF(B50=0," ",IF(VLOOKUP($B50,[1]Женщины!$B$1:$H$65536,4,FALSE)=0," ",VLOOKUP($B50,[1]Женщины!$B$1:$H$65536,4,FALSE)))</f>
        <v>КМС</v>
      </c>
      <c r="F50" s="40" t="str">
        <f>IF(B50=0," ",VLOOKUP($B50,[1]Женщины!$B$1:$H$65536,5,FALSE))</f>
        <v>Р-ка Коми</v>
      </c>
      <c r="G50" s="140" t="str">
        <f>IF(B50=0," ",VLOOKUP($B50,[1]Женщины!$B$1:$H$65536,6,FALSE))</f>
        <v>Сыктывкар, КДЮСШ-7</v>
      </c>
      <c r="H50" s="21"/>
      <c r="I50" s="410">
        <v>7.3159722222222235E-4</v>
      </c>
      <c r="J50" s="25" t="str">
        <f>IF(I50=0," ",IF(I50&lt;=[1]Разряды!$D$32,[1]Разряды!$D$3,IF(I50&lt;=[1]Разряды!$E$32,[1]Разряды!$E$3,IF(I50&lt;=[1]Разряды!$F$32,[1]Разряды!$F$3,IF(I50&lt;=[1]Разряды!$G$32,[1]Разряды!$G$3,IF(I50&lt;=[1]Разряды!$H$32,[1]Разряды!$H$3,IF(I50&lt;=[1]Разряды!$I$32,[1]Разряды!$I$3,IF(I50&lt;=[1]Разряды!$J$32,[1]Разряды!$J$3,"б/р"))))))))</f>
        <v>2р</v>
      </c>
      <c r="K50" s="41" t="s">
        <v>96</v>
      </c>
      <c r="L50" s="40" t="str">
        <f>IF(B50=0," ",VLOOKUP($B50,[1]Женщины!$B$1:$H$65536,7,FALSE))</f>
        <v>Панюкова М.А.</v>
      </c>
    </row>
    <row r="51" spans="1:12" x14ac:dyDescent="0.25">
      <c r="A51" s="25">
        <v>4</v>
      </c>
      <c r="B51" s="17">
        <v>18</v>
      </c>
      <c r="C51" s="40" t="str">
        <f>IF(B51=0," ",VLOOKUP(B51,[1]Женщины!B$1:H$65536,2,FALSE))</f>
        <v>Маханова Ксения</v>
      </c>
      <c r="D51" s="41" t="str">
        <f>IF(B51=0," ",VLOOKUP($B51,[1]Женщины!$B$1:$H$65536,3,FALSE))</f>
        <v>24.06.1993</v>
      </c>
      <c r="E51" s="42" t="str">
        <f>IF(B51=0," ",IF(VLOOKUP($B51,[1]Женщины!$B$1:$H$65536,4,FALSE)=0," ",VLOOKUP($B51,[1]Женщины!$B$1:$H$65536,4,FALSE)))</f>
        <v>2р</v>
      </c>
      <c r="F51" s="40" t="str">
        <f>IF(B51=0," ",VLOOKUP($B51,[1]Женщины!$B$1:$H$65536,5,FALSE))</f>
        <v>Ярославская</v>
      </c>
      <c r="G51" s="40" t="str">
        <f>IF(B51=0," ",VLOOKUP($B51,[1]Женщины!$B$1:$H$65536,6,FALSE))</f>
        <v>Ярославль, СДЮСШОР-19</v>
      </c>
      <c r="H51" s="21"/>
      <c r="I51" s="411">
        <v>7.4930555555555558E-4</v>
      </c>
      <c r="J51" s="25" t="str">
        <f>IF(I51=0," ",IF(I51&lt;=[1]Разряды!$D$32,[1]Разряды!$D$3,IF(I51&lt;=[1]Разряды!$E$32,[1]Разряды!$E$3,IF(I51&lt;=[1]Разряды!$F$32,[1]Разряды!$F$3,IF(I51&lt;=[1]Разряды!$G$32,[1]Разряды!$G$3,IF(I51&lt;=[1]Разряды!$H$32,[1]Разряды!$H$3,IF(I51&lt;=[1]Разряды!$I$32,[1]Разряды!$I$3,IF(I51&lt;=[1]Разряды!$J$32,[1]Разряды!$J$3,"б/р"))))))))</f>
        <v>2р</v>
      </c>
      <c r="K51" s="19" t="s">
        <v>20</v>
      </c>
      <c r="L51" s="140" t="str">
        <f>IF(B51=0," ",VLOOKUP($B51,[1]Женщины!$B$1:$H$65536,7,FALSE))</f>
        <v>Станкевич В.А.</v>
      </c>
    </row>
    <row r="52" spans="1:12" x14ac:dyDescent="0.25">
      <c r="A52" s="25">
        <v>5</v>
      </c>
      <c r="B52" s="17">
        <v>207</v>
      </c>
      <c r="C52" s="18" t="str">
        <f>IF(B52=0," ",VLOOKUP(B52,[1]Женщины!B$1:H$65536,2,FALSE))</f>
        <v>Белозор Вера</v>
      </c>
      <c r="D52" s="19" t="str">
        <f>IF(B52=0," ",VLOOKUP($B52,[1]Женщины!$B$1:$H$65536,3,FALSE))</f>
        <v>1994</v>
      </c>
      <c r="E52" s="20" t="str">
        <f>IF(B52=0," ",IF(VLOOKUP($B52,[1]Женщины!$B$1:$H$65536,4,FALSE)=0," ",VLOOKUP($B52,[1]Женщины!$B$1:$H$65536,4,FALSE)))</f>
        <v>1р</v>
      </c>
      <c r="F52" s="18" t="str">
        <f>IF(B52=0," ",VLOOKUP($B52,[1]Женщины!$B$1:$H$65536,5,FALSE))</f>
        <v>Мурманская</v>
      </c>
      <c r="G52" s="18" t="str">
        <f>IF(B52=0," ",VLOOKUP($B52,[1]Женщины!$B$1:$H$65536,6,FALSE))</f>
        <v>Мурманск, СДЮСШОР-4, Динамо</v>
      </c>
      <c r="H52" s="26"/>
      <c r="I52" s="248">
        <v>7.5173611111111112E-4</v>
      </c>
      <c r="J52" s="23" t="str">
        <f>IF(I52=0," ",IF(I52&lt;=[1]Разряды!$D$32,[1]Разряды!$D$3,IF(I52&lt;=[1]Разряды!$E$32,[1]Разряды!$E$3,IF(I52&lt;=[1]Разряды!$F$32,[1]Разряды!$F$3,IF(I52&lt;=[1]Разряды!$G$32,[1]Разряды!$G$3,IF(I52&lt;=[1]Разряды!$H$32,[1]Разряды!$H$3,IF(I52&lt;=[1]Разряды!$I$32,[1]Разряды!$I$3,IF(I52&lt;=[1]Разряды!$J$32,[1]Разряды!$J$3,"б/р"))))))))</f>
        <v>2р</v>
      </c>
      <c r="K52" s="94">
        <v>0</v>
      </c>
      <c r="L52" s="18" t="str">
        <f>IF(B52=0," ",VLOOKUP($B52,[1]Женщины!$B$1:$H$65536,7,FALSE))</f>
        <v>Семенов Р.В.</v>
      </c>
    </row>
    <row r="53" spans="1:12" x14ac:dyDescent="0.25">
      <c r="A53" s="25"/>
      <c r="B53" s="17">
        <v>76</v>
      </c>
      <c r="C53" s="18" t="str">
        <f>IF(B53=0," ",VLOOKUP(B53,[1]Женщины!B$1:H$65536,2,FALSE))</f>
        <v>Бойцева Дарья</v>
      </c>
      <c r="D53" s="19" t="str">
        <f>IF(B53=0," ",VLOOKUP($B53,[1]Женщины!$B$1:$H$65536,3,FALSE))</f>
        <v>04.04.1995</v>
      </c>
      <c r="E53" s="20" t="str">
        <f>IF(B53=0," ",IF(VLOOKUP($B53,[1]Женщины!$B$1:$H$65536,4,FALSE)=0," ",VLOOKUP($B53,[1]Женщины!$B$1:$H$65536,4,FALSE)))</f>
        <v>1р</v>
      </c>
      <c r="F53" s="18" t="str">
        <f>IF(B53=0," ",VLOOKUP($B53,[1]Женщины!$B$1:$H$65536,5,FALSE))</f>
        <v>Ярославская</v>
      </c>
      <c r="G53" s="18" t="str">
        <f>IF(B53=0," ",VLOOKUP($B53,[1]Женщины!$B$1:$H$65536,6,FALSE))</f>
        <v>Рыбинск, СДЮСШОР-2</v>
      </c>
      <c r="H53" s="26"/>
      <c r="I53" s="99" t="s">
        <v>97</v>
      </c>
      <c r="J53" s="23"/>
      <c r="K53" s="19" t="s">
        <v>96</v>
      </c>
      <c r="L53" s="18" t="str">
        <f>IF(B53=0," ",VLOOKUP($B53,[1]Женщины!$B$1:$H$65536,7,FALSE))</f>
        <v>Иванова И.М., Соколова Н.М.</v>
      </c>
    </row>
    <row r="54" spans="1:12" x14ac:dyDescent="0.25">
      <c r="A54" s="25"/>
      <c r="B54" s="17"/>
      <c r="C54" s="18"/>
      <c r="D54" s="19"/>
      <c r="E54" s="20"/>
      <c r="F54" s="18"/>
      <c r="G54" s="18"/>
      <c r="H54" s="26"/>
      <c r="I54" s="83"/>
      <c r="J54" s="23"/>
      <c r="K54" s="20"/>
      <c r="L54" s="18"/>
    </row>
    <row r="55" spans="1:12" x14ac:dyDescent="0.25">
      <c r="A55" s="12"/>
      <c r="B55" s="12"/>
      <c r="C55" s="12"/>
      <c r="D55" s="54"/>
      <c r="E55" s="12"/>
      <c r="F55" s="284" t="s">
        <v>22</v>
      </c>
      <c r="G55" s="284"/>
      <c r="H55" s="73"/>
      <c r="I55" s="285" t="s">
        <v>29</v>
      </c>
      <c r="J55" s="285"/>
      <c r="K55" s="269"/>
      <c r="L55" s="49" t="s">
        <v>133</v>
      </c>
    </row>
    <row r="56" spans="1:12" x14ac:dyDescent="0.25">
      <c r="A56" s="16">
        <v>1</v>
      </c>
      <c r="B56" s="17">
        <v>1</v>
      </c>
      <c r="C56" s="18" t="str">
        <f>IF(B56=0," ",VLOOKUP(B56,[1]Женщины!B$1:H$65536,2,FALSE))</f>
        <v>Поспелова Марина</v>
      </c>
      <c r="D56" s="19" t="str">
        <f>IF(B56=0," ",VLOOKUP($B56,[1]Женщины!$B$1:$H$65536,3,FALSE))</f>
        <v>23.07.1990</v>
      </c>
      <c r="E56" s="20" t="str">
        <f>IF(B56=0," ",IF(VLOOKUP($B56,[1]Женщины!$B$1:$H$65536,4,FALSE)=0," ",VLOOKUP($B56,[1]Женщины!$B$1:$H$65536,4,FALSE)))</f>
        <v>МСМК</v>
      </c>
      <c r="F56" s="18" t="str">
        <f>IF(B56=0," ",VLOOKUP($B56,[1]Женщины!$B$1:$H$65536,5,FALSE))</f>
        <v>Ярославская</v>
      </c>
      <c r="G56" s="18" t="str">
        <f>IF(B56=0," ",VLOOKUP($B56,[1]Женщины!$B$1:$H$65536,6,FALSE))</f>
        <v>Ярославль, СДЮСШОР-19</v>
      </c>
      <c r="H56" s="26"/>
      <c r="I56" s="26">
        <v>6.4664351851851851E-4</v>
      </c>
      <c r="J56" s="23" t="str">
        <f>IF(I56=0," ",IF(I56&lt;=[1]Разряды!$D$32,[1]Разряды!$D$3,IF(I56&lt;=[1]Разряды!$E$32,[1]Разряды!$E$3,IF(I56&lt;=[1]Разряды!$F$32,[1]Разряды!$F$3,IF(I56&lt;=[1]Разряды!$G$32,[1]Разряды!$G$3,IF(I56&lt;=[1]Разряды!$H$32,[1]Разряды!$H$3,IF(I56&lt;=[1]Разряды!$I$32,[1]Разряды!$I$3,IF(I56&lt;=[1]Разряды!$J$32,[1]Разряды!$J$3,"б/р"))))))))</f>
        <v>кмс</v>
      </c>
      <c r="K56" s="13">
        <v>20</v>
      </c>
      <c r="L56" s="52" t="str">
        <f>IF(B56=0," ",VLOOKUP($B56,[1]Женщины!$B$1:$H$65536,7,FALSE))</f>
        <v>Круговой К.Н.</v>
      </c>
    </row>
    <row r="57" spans="1:12" x14ac:dyDescent="0.25">
      <c r="A57" s="16">
        <v>2</v>
      </c>
      <c r="B57" s="17">
        <v>134</v>
      </c>
      <c r="C57" s="18" t="str">
        <f>IF(B57=0," ",VLOOKUP(B57,[1]Женщины!B$1:H$65536,2,FALSE))</f>
        <v>Мингалева Анна</v>
      </c>
      <c r="D57" s="19" t="str">
        <f>IF(B57=0," ",VLOOKUP($B57,[1]Женщины!$B$1:$H$65536,3,FALSE))</f>
        <v>18.12.1987</v>
      </c>
      <c r="E57" s="20" t="str">
        <f>IF(B57=0," ",IF(VLOOKUP($B57,[1]Женщины!$B$1:$H$65536,4,FALSE)=0," ",VLOOKUP($B57,[1]Женщины!$B$1:$H$65536,4,FALSE)))</f>
        <v>КМС</v>
      </c>
      <c r="F57" s="18" t="str">
        <f>IF(B57=0," ",VLOOKUP($B57,[1]Женщины!$B$1:$H$65536,5,FALSE))</f>
        <v>Мурманская</v>
      </c>
      <c r="G57" s="18" t="str">
        <f>IF(B57=0," ",VLOOKUP($B57,[1]Женщины!$B$1:$H$65536,6,FALSE))</f>
        <v xml:space="preserve">Мурманск </v>
      </c>
      <c r="H57" s="26"/>
      <c r="I57" s="26">
        <v>6.5115740740740748E-4</v>
      </c>
      <c r="J57" s="23" t="str">
        <f>IF(I57=0," ",IF(I57&lt;=[1]Разряды!$D$32,[1]Разряды!$D$3,IF(I57&lt;=[1]Разряды!$E$32,[1]Разряды!$E$3,IF(I57&lt;=[1]Разряды!$F$32,[1]Разряды!$F$3,IF(I57&lt;=[1]Разряды!$G$32,[1]Разряды!$G$3,IF(I57&lt;=[1]Разряды!$H$32,[1]Разряды!$H$3,IF(I57&lt;=[1]Разряды!$I$32,[1]Разряды!$I$3,IF(I57&lt;=[1]Разряды!$J$32,[1]Разряды!$J$3,"б/р"))))))))</f>
        <v>кмс</v>
      </c>
      <c r="K57" s="12">
        <v>17</v>
      </c>
      <c r="L57" s="18" t="str">
        <f>IF(B57=0," ",VLOOKUP($B57,[1]Женщины!$B$1:$H$65536,7,FALSE))</f>
        <v>ЗТР Савенков П.В.</v>
      </c>
    </row>
    <row r="58" spans="1:12" x14ac:dyDescent="0.25">
      <c r="A58" s="16">
        <v>3</v>
      </c>
      <c r="B58" s="17">
        <v>194</v>
      </c>
      <c r="C58" s="18" t="str">
        <f>IF(B58=0," ",VLOOKUP(B58,[1]Женщины!B$1:H$65536,2,FALSE))</f>
        <v>Дудченко Татьяна</v>
      </c>
      <c r="D58" s="19" t="str">
        <f>IF(B58=0," ",VLOOKUP($B58,[1]Женщины!$B$1:$H$65536,3,FALSE))</f>
        <v>18.11.1983</v>
      </c>
      <c r="E58" s="20" t="str">
        <f>IF(B58=0," ",IF(VLOOKUP($B58,[1]Женщины!$B$1:$H$65536,4,FALSE)=0," ",VLOOKUP($B58,[1]Женщины!$B$1:$H$65536,4,FALSE)))</f>
        <v>МСМК</v>
      </c>
      <c r="F58" s="18" t="str">
        <f>IF(B58=0," ",VLOOKUP($B58,[1]Женщины!$B$1:$H$65536,5,FALSE))</f>
        <v>Мурманская</v>
      </c>
      <c r="G58" s="18" t="str">
        <f>IF(B58=0," ",VLOOKUP($B58,[1]Женщины!$B$1:$H$65536,6,FALSE))</f>
        <v>Мурманск, СДЮСШОР-4, ЦСП</v>
      </c>
      <c r="H58" s="26"/>
      <c r="I58" s="28">
        <v>6.5601851851851845E-4</v>
      </c>
      <c r="J58" s="23" t="str">
        <f>IF(I58=0," ",IF(I58&lt;=[1]Разряды!$D$32,[1]Разряды!$D$3,IF(I58&lt;=[1]Разряды!$E$32,[1]Разряды!$E$3,IF(I58&lt;=[1]Разряды!$F$32,[1]Разряды!$F$3,IF(I58&lt;=[1]Разряды!$G$32,[1]Разряды!$G$3,IF(I58&lt;=[1]Разряды!$H$32,[1]Разряды!$H$3,IF(I58&lt;=[1]Разряды!$I$32,[1]Разряды!$I$3,IF(I58&lt;=[1]Разряды!$J$32,[1]Разряды!$J$3,"б/р"))))))))</f>
        <v>кмс</v>
      </c>
      <c r="K58" s="12">
        <v>15</v>
      </c>
      <c r="L58" s="52" t="str">
        <f>IF(B58=0," ",VLOOKUP($B58,[1]Женщины!$B$1:$H$65536,7,FALSE))</f>
        <v>ЗТР Савенков П.В.</v>
      </c>
    </row>
    <row r="59" spans="1:12" x14ac:dyDescent="0.25">
      <c r="A59" s="25">
        <v>4</v>
      </c>
      <c r="B59" s="17">
        <v>142</v>
      </c>
      <c r="C59" s="18" t="str">
        <f>IF(B59=0," ",VLOOKUP(B59,[1]Женщины!B$1:H$65536,2,FALSE))</f>
        <v>Пантелеева Екатерина</v>
      </c>
      <c r="D59" s="19" t="str">
        <f>IF(B59=0," ",VLOOKUP($B59,[1]Женщины!$B$1:$H$65536,3,FALSE))</f>
        <v>31.05.1990</v>
      </c>
      <c r="E59" s="20" t="str">
        <f>IF(B59=0," ",IF(VLOOKUP($B59,[1]Женщины!$B$1:$H$65536,4,FALSE)=0," ",VLOOKUP($B59,[1]Женщины!$B$1:$H$65536,4,FALSE)))</f>
        <v>КМС</v>
      </c>
      <c r="F59" s="18" t="str">
        <f>IF(B59=0," ",VLOOKUP($B59,[1]Женщины!$B$1:$H$65536,5,FALSE))</f>
        <v>Ивановская</v>
      </c>
      <c r="G59" s="18" t="str">
        <f>IF(B59=0," ",VLOOKUP($B59,[1]Женщины!$B$1:$H$65536,6,FALSE))</f>
        <v>Иваново, ИГЭУ</v>
      </c>
      <c r="H59" s="26"/>
      <c r="I59" s="26">
        <v>6.5879629629629632E-4</v>
      </c>
      <c r="J59" s="23" t="str">
        <f>IF(I59=0," ",IF(I59&lt;=[1]Разряды!$D$32,[1]Разряды!$D$3,IF(I59&lt;=[1]Разряды!$E$32,[1]Разряды!$E$3,IF(I59&lt;=[1]Разряды!$F$32,[1]Разряды!$F$3,IF(I59&lt;=[1]Разряды!$G$32,[1]Разряды!$G$3,IF(I59&lt;=[1]Разряды!$H$32,[1]Разряды!$H$3,IF(I59&lt;=[1]Разряды!$I$32,[1]Разряды!$I$3,IF(I59&lt;=[1]Разряды!$J$32,[1]Разряды!$J$3,"б/р"))))))))</f>
        <v>кмс</v>
      </c>
      <c r="K59" s="12" t="s">
        <v>20</v>
      </c>
      <c r="L59" s="18" t="str">
        <f>IF(B59=0," ",VLOOKUP($B59,[1]Женщины!$B$1:$H$65536,7,FALSE))</f>
        <v>Сафина Н.Ю., Рябова И.Д.</v>
      </c>
    </row>
    <row r="60" spans="1:12" x14ac:dyDescent="0.25">
      <c r="A60" s="25">
        <v>5</v>
      </c>
      <c r="B60" s="46">
        <v>198</v>
      </c>
      <c r="C60" s="18" t="str">
        <f>IF(B60=0," ",VLOOKUP(B60,[1]Женщины!B$1:H$65536,2,FALSE))</f>
        <v>Шаверина Елена</v>
      </c>
      <c r="D60" s="19" t="str">
        <f>IF(B60=0," ",VLOOKUP($B60,[1]Женщины!$B$1:$H$65536,3,FALSE))</f>
        <v>01.04.1987</v>
      </c>
      <c r="E60" s="20" t="str">
        <f>IF(B60=0," ",IF(VLOOKUP($B60,[1]Женщины!$B$1:$H$65536,4,FALSE)=0," ",VLOOKUP($B60,[1]Женщины!$B$1:$H$65536,4,FALSE)))</f>
        <v>КМС</v>
      </c>
      <c r="F60" s="18" t="str">
        <f>IF(B60=0," ",VLOOKUP($B60,[1]Женщины!$B$1:$H$65536,5,FALSE))</f>
        <v>Мурманская</v>
      </c>
      <c r="G60" s="18" t="str">
        <f>IF(B60=0," ",VLOOKUP($B60,[1]Женщины!$B$1:$H$65536,6,FALSE))</f>
        <v>Мурманск, СДЮСШОР-4, ЦСП</v>
      </c>
      <c r="H60" s="26"/>
      <c r="I60" s="26">
        <v>6.6388888888888888E-4</v>
      </c>
      <c r="J60" s="23" t="str">
        <f>IF(I60=0," ",IF(I60&lt;=[1]Разряды!$D$32,[1]Разряды!$D$3,IF(I60&lt;=[1]Разряды!$E$32,[1]Разряды!$E$3,IF(I60&lt;=[1]Разряды!$F$32,[1]Разряды!$F$3,IF(I60&lt;=[1]Разряды!$G$32,[1]Разряды!$G$3,IF(I60&lt;=[1]Разряды!$H$32,[1]Разряды!$H$3,IF(I60&lt;=[1]Разряды!$I$32,[1]Разряды!$I$3,IF(I60&lt;=[1]Разряды!$J$32,[1]Разряды!$J$3,"б/р"))))))))</f>
        <v>кмс</v>
      </c>
      <c r="K60" s="12">
        <v>14</v>
      </c>
      <c r="L60" s="18" t="str">
        <f>IF(B60=0," ",VLOOKUP($B60,[1]Женщины!$B$1:$H$65536,7,FALSE))</f>
        <v>Савенков П.В.</v>
      </c>
    </row>
    <row r="61" spans="1:12" x14ac:dyDescent="0.25">
      <c r="A61" s="25">
        <v>6</v>
      </c>
      <c r="B61" s="391">
        <v>121</v>
      </c>
      <c r="C61" s="18" t="str">
        <f>IF(B61=0," ",VLOOKUP(B61,[1]Женщины!B$1:H$65536,2,FALSE))</f>
        <v>Лебедева Светлана</v>
      </c>
      <c r="D61" s="19" t="str">
        <f>IF(B61=0," ",VLOOKUP($B61,[1]Женщины!$B$1:$H$65536,3,FALSE))</f>
        <v>05.09.1984</v>
      </c>
      <c r="E61" s="20" t="str">
        <f>IF(B61=0," ",IF(VLOOKUP($B61,[1]Женщины!$B$1:$H$65536,4,FALSE)=0," ",VLOOKUP($B61,[1]Женщины!$B$1:$H$65536,4,FALSE)))</f>
        <v>МС</v>
      </c>
      <c r="F61" s="18" t="str">
        <f>IF(B61=0," ",VLOOKUP($B61,[1]Женщины!$B$1:$H$65536,5,FALSE))</f>
        <v>Ярославская</v>
      </c>
      <c r="G61" s="18" t="str">
        <f>IF(B61=0," ",VLOOKUP($B61,[1]Женщины!$B$1:$H$65536,6,FALSE))</f>
        <v>Рыбинск, СДЮСШОР-2</v>
      </c>
      <c r="H61" s="26"/>
      <c r="I61" s="26">
        <v>6.8194444444444433E-4</v>
      </c>
      <c r="J61" s="23" t="str">
        <f>IF(I61=0," ",IF(I61&lt;=[1]Разряды!$D$32,[1]Разряды!$D$3,IF(I61&lt;=[1]Разряды!$E$32,[1]Разряды!$E$3,IF(I61&lt;=[1]Разряды!$F$32,[1]Разряды!$F$3,IF(I61&lt;=[1]Разряды!$G$32,[1]Разряды!$G$3,IF(I61&lt;=[1]Разряды!$H$32,[1]Разряды!$H$3,IF(I61&lt;=[1]Разряды!$I$32,[1]Разряды!$I$3,IF(I61&lt;=[1]Разряды!$J$32,[1]Разряды!$J$3,"б/р"))))))))</f>
        <v>1р</v>
      </c>
      <c r="K61" s="12" t="s">
        <v>20</v>
      </c>
      <c r="L61" s="18" t="str">
        <f>IF(B61=0," ",VLOOKUP($B61,[1]Женщины!$B$1:$H$65536,7,FALSE))</f>
        <v>Пивентьев С.А.</v>
      </c>
    </row>
    <row r="62" spans="1:12" x14ac:dyDescent="0.25">
      <c r="A62" s="25">
        <v>7</v>
      </c>
      <c r="B62" s="391">
        <v>507</v>
      </c>
      <c r="C62" s="18" t="str">
        <f>IF(B62=0," ",VLOOKUP(B62,[1]Женщины!B$1:H$65536,2,FALSE))</f>
        <v>Пахтусова Дина</v>
      </c>
      <c r="D62" s="19" t="str">
        <f>IF(B62=0," ",VLOOKUP($B62,[1]Женщины!$B$1:$H$65536,3,FALSE))</f>
        <v>22.11.1991</v>
      </c>
      <c r="E62" s="20" t="str">
        <f>IF(B62=0," ",IF(VLOOKUP($B62,[1]Женщины!$B$1:$H$65536,4,FALSE)=0," ",VLOOKUP($B62,[1]Женщины!$B$1:$H$65536,4,FALSE)))</f>
        <v>1р</v>
      </c>
      <c r="F62" s="18" t="str">
        <f>IF(B62=0," ",VLOOKUP($B62,[1]Женщины!$B$1:$H$65536,5,FALSE))</f>
        <v>Архангельская</v>
      </c>
      <c r="G62" s="18" t="str">
        <f>IF(B62=0," ",VLOOKUP($B62,[1]Женщины!$B$1:$H$65536,6,FALSE))</f>
        <v xml:space="preserve">Архангельск </v>
      </c>
      <c r="H62" s="26"/>
      <c r="I62" s="96">
        <v>7.0104166666666665E-4</v>
      </c>
      <c r="J62" s="23" t="str">
        <f>IF(I62=0," ",IF(I62&lt;=[1]Разряды!$D$32,[1]Разряды!$D$3,IF(I62&lt;=[1]Разряды!$E$32,[1]Разряды!$E$3,IF(I62&lt;=[1]Разряды!$F$32,[1]Разряды!$F$3,IF(I62&lt;=[1]Разряды!$G$32,[1]Разряды!$G$3,IF(I62&lt;=[1]Разряды!$H$32,[1]Разряды!$H$3,IF(I62&lt;=[1]Разряды!$I$32,[1]Разряды!$I$3,IF(I62&lt;=[1]Разряды!$J$32,[1]Разряды!$J$3,"б/р"))))))))</f>
        <v>1р</v>
      </c>
      <c r="K62" s="12" t="s">
        <v>20</v>
      </c>
      <c r="L62" s="18" t="str">
        <f>IF(B62=0," ",VLOOKUP($B62,[1]Женщины!$B$1:$H$65536,7,FALSE))</f>
        <v>Мосеев А.А.</v>
      </c>
    </row>
    <row r="63" spans="1:12" x14ac:dyDescent="0.25">
      <c r="A63" s="25">
        <v>8</v>
      </c>
      <c r="B63" s="391">
        <v>721</v>
      </c>
      <c r="C63" s="18" t="str">
        <f>IF(B63=0," ",VLOOKUP(B63,[1]Женщины!B$1:H$65536,2,FALSE))</f>
        <v>Петрова Олеся</v>
      </c>
      <c r="D63" s="19" t="str">
        <f>IF(B63=0," ",VLOOKUP($B63,[1]Женщины!$B$1:$H$65536,3,FALSE))</f>
        <v>20.09.1992</v>
      </c>
      <c r="E63" s="20" t="str">
        <f>IF(B63=0," ",IF(VLOOKUP($B63,[1]Женщины!$B$1:$H$65536,4,FALSE)=0," ",VLOOKUP($B63,[1]Женщины!$B$1:$H$65536,4,FALSE)))</f>
        <v>2р</v>
      </c>
      <c r="F63" s="18" t="str">
        <f>IF(B63=0," ",VLOOKUP($B63,[1]Женщины!$B$1:$H$65536,5,FALSE))</f>
        <v>Ярославская</v>
      </c>
      <c r="G63" s="18" t="str">
        <f>IF(B63=0," ",VLOOKUP($B63,[1]Женщины!$B$1:$H$65536,6,FALSE))</f>
        <v>Ярославль, ГОБУ ЯО СДЮСШОР</v>
      </c>
      <c r="H63" s="26"/>
      <c r="I63" s="96">
        <v>7.6122685185185191E-4</v>
      </c>
      <c r="J63" s="23" t="str">
        <f>IF(I63=0," ",IF(I63&lt;=[1]Разряды!$D$32,[1]Разряды!$D$3,IF(I63&lt;=[1]Разряды!$E$32,[1]Разряды!$E$3,IF(I63&lt;=[1]Разряды!$F$32,[1]Разряды!$F$3,IF(I63&lt;=[1]Разряды!$G$32,[1]Разряды!$G$3,IF(I63&lt;=[1]Разряды!$H$32,[1]Разряды!$H$3,IF(I63&lt;=[1]Разряды!$I$32,[1]Разряды!$I$3,IF(I63&lt;=[1]Разряды!$J$32,[1]Разряды!$J$3,"б/р"))))))))</f>
        <v>2р</v>
      </c>
      <c r="K63" s="12" t="s">
        <v>20</v>
      </c>
      <c r="L63" s="18" t="str">
        <f>IF(B63=0," ",VLOOKUP($B63,[1]Женщины!$B$1:$H$65536,7,FALSE))</f>
        <v>Клейменов А.Н.</v>
      </c>
    </row>
    <row r="64" spans="1:12" ht="15.75" thickBot="1" x14ac:dyDescent="0.3">
      <c r="A64" s="29"/>
      <c r="B64" s="30"/>
      <c r="C64" s="31" t="str">
        <f>IF(B64=0," ",VLOOKUP(B64,[1]Женщины!B$1:H$65536,2,FALSE))</f>
        <v xml:space="preserve"> </v>
      </c>
      <c r="D64" s="57" t="str">
        <f>IF(B64=0," ",VLOOKUP($B64,[1]Женщины!$B$1:$H$65536,3,FALSE))</f>
        <v xml:space="preserve"> </v>
      </c>
      <c r="E64" s="33" t="str">
        <f>IF(B64=0," ",IF(VLOOKUP($B64,[1]Женщины!$B$1:$H$65536,4,FALSE)=0," ",VLOOKUP($B64,[1]Женщины!$B$1:$H$65536,4,FALSE)))</f>
        <v xml:space="preserve"> </v>
      </c>
      <c r="F64" s="31" t="str">
        <f>IF(B64=0," ",VLOOKUP($B64,[1]Женщины!$B$1:$H$65536,5,FALSE))</f>
        <v xml:space="preserve"> </v>
      </c>
      <c r="G64" s="31" t="str">
        <f>IF(B64=0," ",VLOOKUP($B64,[1]Женщины!$B$1:$H$65536,6,FALSE))</f>
        <v xml:space="preserve"> </v>
      </c>
      <c r="H64" s="70"/>
      <c r="I64" s="86"/>
      <c r="J64" s="35" t="str">
        <f>IF(I64=0," ",IF(I64&lt;=[1]Разряды!$D$32,[1]Разряды!$D$3,IF(I64&lt;=[1]Разряды!$E$32,[1]Разряды!$E$3,IF(I64&lt;=[1]Разряды!$F$32,[1]Разряды!$F$3,IF(I64&lt;=[1]Разряды!$G$32,[1]Разряды!$G$3,IF(I64&lt;=[1]Разряды!$H$32,[1]Разряды!$H$3,IF(I64&lt;=[1]Разряды!$I$32,[1]Разряды!$I$3,IF(I64&lt;=[1]Разряды!$J$32,[1]Разряды!$J$3,"б/р"))))))))</f>
        <v xml:space="preserve"> </v>
      </c>
      <c r="K64" s="35"/>
      <c r="L64" s="31" t="str">
        <f>IF(B64=0," ",VLOOKUP($B64,[1]Женщины!$B$1:$H$65536,7,FALSE))</f>
        <v xml:space="preserve"> </v>
      </c>
    </row>
    <row r="65" spans="1:12" ht="15.75" thickTop="1" x14ac:dyDescent="0.25">
      <c r="A65" s="278"/>
      <c r="B65" s="59"/>
      <c r="C65" s="60"/>
      <c r="D65" s="90"/>
      <c r="E65" s="62"/>
      <c r="F65" s="60"/>
      <c r="G65" s="60"/>
      <c r="H65" s="91"/>
      <c r="I65" s="92"/>
      <c r="J65" s="63"/>
      <c r="K65" s="63"/>
      <c r="L65" s="60"/>
    </row>
    <row r="66" spans="1:12" x14ac:dyDescent="0.25">
      <c r="A66" s="278"/>
      <c r="B66" s="59"/>
      <c r="C66" s="60"/>
      <c r="D66" s="90"/>
      <c r="E66" s="62"/>
      <c r="F66" s="60"/>
      <c r="G66" s="60"/>
      <c r="H66" s="91"/>
      <c r="I66" s="92"/>
      <c r="J66" s="63"/>
      <c r="K66" s="63"/>
      <c r="L66" s="60"/>
    </row>
    <row r="67" spans="1:12" x14ac:dyDescent="0.25">
      <c r="A67" s="278"/>
      <c r="B67" s="59"/>
      <c r="C67" s="60"/>
      <c r="D67" s="90"/>
      <c r="E67" s="62"/>
      <c r="F67" s="60"/>
      <c r="G67" s="60"/>
      <c r="H67" s="91"/>
      <c r="I67" s="92"/>
      <c r="J67" s="63"/>
      <c r="K67" s="63"/>
      <c r="L67" s="60"/>
    </row>
    <row r="68" spans="1:12" x14ac:dyDescent="0.25">
      <c r="A68" s="278"/>
      <c r="B68" s="59"/>
      <c r="C68" s="60"/>
      <c r="D68" s="90"/>
      <c r="E68" s="62"/>
      <c r="F68" s="60"/>
      <c r="G68" s="60"/>
      <c r="H68" s="91"/>
      <c r="I68" s="92"/>
      <c r="J68" s="63"/>
      <c r="K68" s="63"/>
      <c r="L68" s="60"/>
    </row>
    <row r="69" spans="1:12" x14ac:dyDescent="0.25">
      <c r="A69" s="278"/>
      <c r="B69" s="59"/>
      <c r="C69" s="60"/>
      <c r="D69" s="90"/>
      <c r="E69" s="62"/>
      <c r="F69" s="60"/>
      <c r="G69" s="60"/>
      <c r="H69" s="91"/>
      <c r="I69" s="92"/>
      <c r="J69" s="63"/>
      <c r="K69" s="63"/>
      <c r="L69" s="60"/>
    </row>
    <row r="70" spans="1:12" x14ac:dyDescent="0.25">
      <c r="A70" s="278"/>
      <c r="B70" s="59"/>
      <c r="C70" s="60"/>
      <c r="D70" s="90"/>
      <c r="E70" s="62"/>
      <c r="F70" s="60"/>
      <c r="G70" s="60"/>
      <c r="H70" s="91"/>
      <c r="I70" s="92"/>
      <c r="J70" s="63"/>
      <c r="K70" s="63"/>
      <c r="L70" s="60"/>
    </row>
    <row r="71" spans="1:12" x14ac:dyDescent="0.25">
      <c r="A71" s="278"/>
      <c r="B71" s="59"/>
      <c r="C71" s="60"/>
      <c r="D71" s="90"/>
      <c r="E71" s="62"/>
      <c r="F71" s="60"/>
      <c r="G71" s="60"/>
      <c r="H71" s="91"/>
      <c r="I71" s="92"/>
      <c r="J71" s="63"/>
      <c r="K71" s="63"/>
      <c r="L71" s="60"/>
    </row>
    <row r="72" spans="1:12" x14ac:dyDescent="0.25">
      <c r="A72" s="278"/>
      <c r="B72" s="59"/>
      <c r="C72" s="60"/>
      <c r="D72" s="90"/>
      <c r="E72" s="62"/>
      <c r="F72" s="60"/>
      <c r="G72" s="60"/>
      <c r="H72" s="91"/>
      <c r="I72" s="92"/>
      <c r="J72" s="63"/>
      <c r="K72" s="63"/>
      <c r="L72" s="60"/>
    </row>
    <row r="73" spans="1:12" x14ac:dyDescent="0.25">
      <c r="A73" s="278"/>
      <c r="B73" s="59"/>
      <c r="C73" s="60"/>
      <c r="D73" s="90"/>
      <c r="E73" s="62"/>
      <c r="F73" s="60"/>
      <c r="G73" s="60"/>
      <c r="H73" s="91"/>
      <c r="I73" s="92"/>
      <c r="J73" s="63"/>
      <c r="K73" s="63"/>
      <c r="L73" s="60"/>
    </row>
    <row r="74" spans="1:12" x14ac:dyDescent="0.25">
      <c r="A74" s="278"/>
      <c r="B74" s="59"/>
      <c r="C74" s="60"/>
      <c r="D74" s="90"/>
      <c r="E74" s="62"/>
      <c r="F74" s="60"/>
      <c r="G74" s="60"/>
      <c r="H74" s="91"/>
      <c r="I74" s="92"/>
      <c r="J74" s="63"/>
      <c r="K74" s="63"/>
      <c r="L74" s="60"/>
    </row>
    <row r="75" spans="1:12" x14ac:dyDescent="0.25">
      <c r="A75" s="278"/>
      <c r="B75" s="59"/>
      <c r="C75" s="60"/>
      <c r="D75" s="90"/>
      <c r="E75" s="62"/>
      <c r="F75" s="60"/>
      <c r="G75" s="60"/>
      <c r="H75" s="91"/>
      <c r="I75" s="92"/>
      <c r="J75" s="63"/>
      <c r="K75" s="63"/>
      <c r="L75" s="60"/>
    </row>
    <row r="76" spans="1:12" x14ac:dyDescent="0.25">
      <c r="A76" s="278"/>
      <c r="B76" s="59"/>
      <c r="C76" s="60"/>
      <c r="D76" s="90"/>
      <c r="E76" s="62"/>
      <c r="F76" s="60"/>
      <c r="G76" s="60"/>
      <c r="H76" s="91"/>
      <c r="I76" s="92"/>
      <c r="J76" s="63"/>
      <c r="K76" s="63"/>
      <c r="L76" s="60"/>
    </row>
    <row r="77" spans="1:12" x14ac:dyDescent="0.25">
      <c r="A77" s="278"/>
      <c r="B77" s="59"/>
      <c r="C77" s="60"/>
      <c r="D77" s="90"/>
      <c r="E77" s="62"/>
      <c r="F77" s="60"/>
      <c r="G77" s="60"/>
      <c r="H77" s="91"/>
      <c r="I77" s="92"/>
      <c r="J77" s="63"/>
      <c r="K77" s="63"/>
      <c r="L77" s="60"/>
    </row>
    <row r="78" spans="1:12" x14ac:dyDescent="0.25">
      <c r="A78" s="278"/>
      <c r="B78" s="59"/>
      <c r="C78" s="60"/>
      <c r="D78" s="90"/>
      <c r="E78" s="62"/>
      <c r="F78" s="60"/>
      <c r="G78" s="60"/>
      <c r="H78" s="91"/>
      <c r="I78" s="92"/>
      <c r="J78" s="63"/>
      <c r="K78" s="63"/>
      <c r="L78" s="60"/>
    </row>
    <row r="79" spans="1:12" x14ac:dyDescent="0.25">
      <c r="A79" s="278"/>
      <c r="B79" s="59"/>
      <c r="C79" s="60"/>
      <c r="D79" s="90"/>
      <c r="E79" s="62"/>
      <c r="F79" s="60"/>
      <c r="G79" s="60"/>
      <c r="H79" s="91"/>
      <c r="I79" s="92"/>
      <c r="J79" s="63"/>
      <c r="K79" s="63"/>
      <c r="L79" s="60"/>
    </row>
    <row r="80" spans="1:12" x14ac:dyDescent="0.25">
      <c r="A80" s="278"/>
      <c r="B80" s="59"/>
      <c r="C80" s="60"/>
      <c r="D80" s="90"/>
      <c r="E80" s="62"/>
      <c r="F80" s="60"/>
      <c r="G80" s="60"/>
      <c r="H80" s="91"/>
      <c r="I80" s="92"/>
      <c r="J80" s="63"/>
      <c r="K80" s="63"/>
      <c r="L80" s="60"/>
    </row>
    <row r="81" spans="1:12" x14ac:dyDescent="0.25">
      <c r="A81" s="278"/>
      <c r="B81" s="59"/>
      <c r="C81" s="60"/>
      <c r="D81" s="90"/>
      <c r="E81" s="62"/>
      <c r="F81" s="60"/>
      <c r="G81" s="60"/>
      <c r="H81" s="91"/>
      <c r="I81" s="92"/>
      <c r="J81" s="63"/>
      <c r="K81" s="63"/>
      <c r="L81" s="60"/>
    </row>
    <row r="82" spans="1:12" x14ac:dyDescent="0.25">
      <c r="A82" s="278"/>
      <c r="B82" s="59"/>
      <c r="C82" s="60"/>
      <c r="D82" s="90"/>
      <c r="E82" s="62"/>
      <c r="F82" s="60"/>
      <c r="G82" s="60"/>
      <c r="H82" s="91"/>
      <c r="I82" s="92"/>
      <c r="J82" s="63"/>
      <c r="K82" s="63"/>
      <c r="L82" s="60"/>
    </row>
    <row r="83" spans="1:12" x14ac:dyDescent="0.25">
      <c r="A83" s="278"/>
      <c r="B83" s="59"/>
      <c r="C83" s="60"/>
      <c r="D83" s="90"/>
      <c r="E83" s="62"/>
      <c r="F83" s="60"/>
      <c r="G83" s="60"/>
      <c r="H83" s="91"/>
      <c r="I83" s="92"/>
      <c r="J83" s="63"/>
      <c r="K83" s="63"/>
      <c r="L83" s="60"/>
    </row>
    <row r="84" spans="1:12" x14ac:dyDescent="0.25">
      <c r="A84" s="278"/>
      <c r="B84" s="59"/>
      <c r="C84" s="60"/>
      <c r="D84" s="90"/>
      <c r="E84" s="62"/>
      <c r="F84" s="60"/>
      <c r="G84" s="60"/>
      <c r="H84" s="91"/>
      <c r="I84" s="92"/>
      <c r="J84" s="63"/>
      <c r="K84" s="63"/>
      <c r="L84" s="60"/>
    </row>
    <row r="85" spans="1:12" x14ac:dyDescent="0.25">
      <c r="A85" s="278"/>
      <c r="B85" s="59"/>
      <c r="C85" s="60"/>
      <c r="D85" s="90"/>
      <c r="E85" s="62"/>
      <c r="F85" s="60"/>
      <c r="G85" s="60"/>
      <c r="H85" s="91"/>
      <c r="I85" s="92"/>
      <c r="J85" s="63"/>
      <c r="K85" s="63"/>
      <c r="L85" s="60"/>
    </row>
    <row r="86" spans="1:12" x14ac:dyDescent="0.25">
      <c r="A86" s="278"/>
      <c r="B86" s="59"/>
      <c r="C86" s="60"/>
      <c r="D86" s="90"/>
      <c r="E86" s="62"/>
      <c r="F86" s="60"/>
      <c r="G86" s="60"/>
      <c r="H86" s="91"/>
      <c r="I86" s="92"/>
      <c r="J86" s="63"/>
      <c r="K86" s="63"/>
      <c r="L86" s="60"/>
    </row>
    <row r="87" spans="1:12" x14ac:dyDescent="0.25">
      <c r="A87" s="278"/>
      <c r="B87" s="59"/>
      <c r="C87" s="60"/>
      <c r="D87" s="90"/>
      <c r="E87" s="62"/>
      <c r="F87" s="60"/>
      <c r="G87" s="60"/>
      <c r="H87" s="91"/>
      <c r="I87" s="92"/>
      <c r="J87" s="63"/>
      <c r="K87" s="63"/>
      <c r="L87" s="60"/>
    </row>
    <row r="88" spans="1:12" x14ac:dyDescent="0.25">
      <c r="A88" s="278"/>
      <c r="B88" s="59"/>
      <c r="C88" s="60"/>
      <c r="D88" s="90"/>
      <c r="E88" s="62"/>
      <c r="F88" s="60"/>
      <c r="G88" s="60"/>
      <c r="H88" s="91"/>
      <c r="I88" s="92"/>
      <c r="J88" s="63"/>
      <c r="K88" s="63"/>
      <c r="L88" s="60"/>
    </row>
    <row r="89" spans="1:12" x14ac:dyDescent="0.25">
      <c r="A89" s="278"/>
      <c r="B89" s="59"/>
      <c r="C89" s="60"/>
      <c r="D89" s="90"/>
      <c r="E89" s="62"/>
      <c r="F89" s="60"/>
      <c r="G89" s="60"/>
      <c r="H89" s="91"/>
      <c r="I89" s="92"/>
      <c r="J89" s="63"/>
      <c r="K89" s="63"/>
      <c r="L89" s="60"/>
    </row>
    <row r="90" spans="1:12" x14ac:dyDescent="0.25">
      <c r="A90" s="278"/>
      <c r="B90" s="59"/>
      <c r="C90" s="60"/>
      <c r="D90" s="90"/>
      <c r="E90" s="62"/>
      <c r="F90" s="60"/>
      <c r="G90" s="60"/>
      <c r="H90" s="91"/>
      <c r="I90" s="92"/>
      <c r="J90" s="63"/>
      <c r="K90" s="63"/>
      <c r="L90" s="60"/>
    </row>
    <row r="91" spans="1:12" x14ac:dyDescent="0.25">
      <c r="A91" s="278"/>
      <c r="B91" s="59"/>
      <c r="C91" s="60"/>
      <c r="D91" s="90"/>
      <c r="E91" s="62"/>
      <c r="F91" s="60"/>
      <c r="G91" s="60"/>
      <c r="H91" s="91"/>
      <c r="I91" s="92"/>
      <c r="J91" s="63"/>
      <c r="K91" s="63"/>
      <c r="L91" s="60"/>
    </row>
    <row r="92" spans="1:12" x14ac:dyDescent="0.25">
      <c r="A92" s="278"/>
      <c r="B92" s="59"/>
      <c r="C92" s="60"/>
      <c r="D92" s="90"/>
      <c r="E92" s="62"/>
      <c r="F92" s="60"/>
      <c r="G92" s="60"/>
      <c r="H92" s="91"/>
      <c r="I92" s="92"/>
      <c r="J92" s="63"/>
      <c r="K92" s="63"/>
      <c r="L92" s="60"/>
    </row>
    <row r="93" spans="1:12" x14ac:dyDescent="0.25">
      <c r="A93" s="278"/>
      <c r="B93" s="59"/>
      <c r="C93" s="60"/>
      <c r="D93" s="90"/>
      <c r="E93" s="62"/>
      <c r="F93" s="60"/>
      <c r="G93" s="60"/>
      <c r="H93" s="91"/>
      <c r="I93" s="92"/>
      <c r="J93" s="63"/>
      <c r="K93" s="63"/>
      <c r="L93" s="60"/>
    </row>
  </sheetData>
  <mergeCells count="26">
    <mergeCell ref="F47:G47"/>
    <mergeCell ref="I47:J47"/>
    <mergeCell ref="F55:G55"/>
    <mergeCell ref="I55:J55"/>
    <mergeCell ref="F38:G38"/>
    <mergeCell ref="I38:J38"/>
    <mergeCell ref="I8:J8"/>
    <mergeCell ref="F9:F10"/>
    <mergeCell ref="G9:G10"/>
    <mergeCell ref="H9:I9"/>
    <mergeCell ref="J9:J10"/>
    <mergeCell ref="A1:L1"/>
    <mergeCell ref="A2:L2"/>
    <mergeCell ref="A3:L3"/>
    <mergeCell ref="A4:L4"/>
    <mergeCell ref="A9:A10"/>
    <mergeCell ref="B9:B10"/>
    <mergeCell ref="C9:C10"/>
    <mergeCell ref="D9:D10"/>
    <mergeCell ref="E9:E10"/>
    <mergeCell ref="K9:K10"/>
    <mergeCell ref="L9:L10"/>
    <mergeCell ref="H10:I10"/>
    <mergeCell ref="F11:G11"/>
    <mergeCell ref="F6:G6"/>
    <mergeCell ref="I11:J11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opLeftCell="A45" workbookViewId="0">
      <selection activeCell="L83" sqref="L83"/>
    </sheetView>
  </sheetViews>
  <sheetFormatPr defaultRowHeight="15" x14ac:dyDescent="0.25"/>
  <cols>
    <col min="1" max="1" width="3.5703125" customWidth="1"/>
    <col min="2" max="2" width="7" customWidth="1"/>
    <col min="3" max="3" width="20.28515625" customWidth="1"/>
    <col min="4" max="4" width="11" customWidth="1"/>
    <col min="5" max="5" width="6.5703125" customWidth="1"/>
    <col min="6" max="6" width="17.42578125" customWidth="1"/>
    <col min="7" max="7" width="32.7109375" customWidth="1"/>
    <col min="8" max="8" width="5.85546875" style="67" customWidth="1"/>
    <col min="9" max="9" width="7.42578125" style="67" customWidth="1"/>
    <col min="10" max="10" width="5.42578125" customWidth="1"/>
    <col min="11" max="11" width="8" customWidth="1"/>
    <col min="12" max="12" width="31.28515625" customWidth="1"/>
  </cols>
  <sheetData>
    <row r="1" spans="1:12" ht="20.25" x14ac:dyDescent="0.3">
      <c r="A1" s="292" t="s">
        <v>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</row>
    <row r="2" spans="1:12" ht="20.25" x14ac:dyDescent="0.3">
      <c r="A2" s="292" t="s">
        <v>90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</row>
    <row r="3" spans="1:12" ht="22.5" x14ac:dyDescent="0.3">
      <c r="A3" s="388" t="s">
        <v>0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</row>
    <row r="4" spans="1:12" ht="20.25" x14ac:dyDescent="0.3">
      <c r="A4" s="294" t="s">
        <v>1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</row>
    <row r="5" spans="1:12" ht="18" x14ac:dyDescent="0.25">
      <c r="A5" s="1"/>
      <c r="B5" s="2"/>
      <c r="C5" s="2"/>
      <c r="D5" s="2"/>
      <c r="E5" s="2"/>
      <c r="F5" s="2" t="s">
        <v>2</v>
      </c>
      <c r="G5" s="2"/>
      <c r="H5" s="2"/>
      <c r="I5" s="2"/>
      <c r="J5" s="2"/>
      <c r="K5" s="2"/>
      <c r="L5" s="2"/>
    </row>
    <row r="6" spans="1:12" ht="15.75" x14ac:dyDescent="0.25">
      <c r="A6" s="1"/>
      <c r="B6" s="3"/>
      <c r="C6" s="3"/>
      <c r="D6" s="3"/>
      <c r="E6" s="3"/>
      <c r="F6" s="295" t="s">
        <v>30</v>
      </c>
      <c r="G6" s="295"/>
      <c r="H6" s="3"/>
      <c r="I6"/>
    </row>
    <row r="7" spans="1:12" ht="18.75" x14ac:dyDescent="0.3">
      <c r="A7" s="7"/>
      <c r="B7" s="4"/>
      <c r="C7" s="4"/>
      <c r="E7" s="8"/>
      <c r="F7" s="1"/>
      <c r="G7" s="1"/>
      <c r="H7" s="8"/>
      <c r="I7" s="285"/>
      <c r="J7" s="285"/>
      <c r="K7" s="4" t="s">
        <v>4</v>
      </c>
      <c r="L7" s="6"/>
    </row>
    <row r="8" spans="1:12" x14ac:dyDescent="0.25">
      <c r="A8" s="1" t="s">
        <v>134</v>
      </c>
      <c r="B8" s="68"/>
      <c r="C8" s="68"/>
      <c r="D8" s="69"/>
      <c r="E8" s="9"/>
      <c r="F8" s="1"/>
      <c r="G8" s="1"/>
      <c r="H8" s="10"/>
      <c r="I8" s="286"/>
      <c r="J8" s="286"/>
      <c r="K8" s="6" t="s">
        <v>103</v>
      </c>
      <c r="L8" s="6"/>
    </row>
    <row r="9" spans="1:12" x14ac:dyDescent="0.25">
      <c r="A9" s="291" t="s">
        <v>7</v>
      </c>
      <c r="B9" s="291" t="s">
        <v>8</v>
      </c>
      <c r="C9" s="291" t="s">
        <v>9</v>
      </c>
      <c r="D9" s="287" t="s">
        <v>10</v>
      </c>
      <c r="E9" s="287" t="s">
        <v>11</v>
      </c>
      <c r="F9" s="287" t="s">
        <v>12</v>
      </c>
      <c r="G9" s="287" t="s">
        <v>13</v>
      </c>
      <c r="H9" s="289" t="s">
        <v>14</v>
      </c>
      <c r="I9" s="290"/>
      <c r="J9" s="291" t="s">
        <v>15</v>
      </c>
      <c r="K9" s="287" t="s">
        <v>16</v>
      </c>
      <c r="L9" s="296" t="s">
        <v>17</v>
      </c>
    </row>
    <row r="10" spans="1:12" x14ac:dyDescent="0.25">
      <c r="A10" s="288"/>
      <c r="B10" s="288"/>
      <c r="C10" s="288"/>
      <c r="D10" s="288"/>
      <c r="E10" s="288"/>
      <c r="F10" s="288"/>
      <c r="G10" s="288"/>
      <c r="H10" s="298" t="s">
        <v>18</v>
      </c>
      <c r="I10" s="299"/>
      <c r="J10" s="288"/>
      <c r="K10" s="288"/>
      <c r="L10" s="297"/>
    </row>
    <row r="11" spans="1:12" x14ac:dyDescent="0.25">
      <c r="A11" s="12"/>
      <c r="B11" s="12"/>
      <c r="C11" s="12"/>
      <c r="D11" s="13"/>
      <c r="E11" s="12"/>
      <c r="F11" s="284" t="s">
        <v>107</v>
      </c>
      <c r="G11" s="284"/>
      <c r="H11" s="14"/>
      <c r="I11" s="285" t="s">
        <v>29</v>
      </c>
      <c r="J11" s="285"/>
      <c r="K11" s="268"/>
      <c r="L11" s="6" t="s">
        <v>135</v>
      </c>
    </row>
    <row r="12" spans="1:12" x14ac:dyDescent="0.25">
      <c r="A12" s="16">
        <v>1</v>
      </c>
      <c r="B12" s="17">
        <v>255</v>
      </c>
      <c r="C12" s="18" t="str">
        <f>IF(B12=0," ",VLOOKUP(B12,[1]Женщины!B$1:H$65536,2,FALSE))</f>
        <v>Москвина Кристина</v>
      </c>
      <c r="D12" s="19" t="str">
        <f>IF(B12=0," ",VLOOKUP($B12,[1]Женщины!$B$1:$H$65536,3,FALSE))</f>
        <v>07.06.2000</v>
      </c>
      <c r="E12" s="20" t="str">
        <f>IF(B12=0," ",IF(VLOOKUP($B12,[1]Женщины!$B$1:$H$65536,4,FALSE)=0," ",VLOOKUP($B12,[1]Женщины!$B$1:$H$65536,4,FALSE)))</f>
        <v>1р</v>
      </c>
      <c r="F12" s="18" t="str">
        <f>IF(B12=0," ",VLOOKUP($B12,[1]Женщины!$B$1:$H$65536,5,FALSE))</f>
        <v>Костромская</v>
      </c>
      <c r="G12" s="18" t="str">
        <f>IF(B12=0," ",VLOOKUP($B12,[1]Женщины!$B$1:$H$65536,6,FALSE))</f>
        <v>Кострома, КОСДЮСШОР</v>
      </c>
      <c r="H12" s="26"/>
      <c r="I12" s="83">
        <v>1.5847222222222224E-3</v>
      </c>
      <c r="J12" s="23" t="str">
        <f>IF(I12=0," ",IF(I12&lt;=[1]Разряды!$D$33,[1]Разряды!$D$3,IF(I12&lt;=[1]Разряды!$E$33,[1]Разряды!$E$3,IF(I12&lt;=[1]Разряды!$F$33,[1]Разряды!$F$3,IF(I12&lt;=[1]Разряды!$G$33,[1]Разряды!$G$3,IF(I12&lt;=[1]Разряды!$H$33,[1]Разряды!$H$3,IF(I12&lt;=[1]Разряды!$I$33,[1]Разряды!$I$3,IF(I12&lt;=[1]Разряды!$J$33,[1]Разряды!$J$3,"б/р"))))))))</f>
        <v>1р</v>
      </c>
      <c r="K12" s="20">
        <v>20</v>
      </c>
      <c r="L12" s="18" t="str">
        <f>IF(B12=0," ",VLOOKUP($B12,[1]Женщины!$B$1:$H$65536,7,FALSE))</f>
        <v>Макаров В.Н.</v>
      </c>
    </row>
    <row r="13" spans="1:12" x14ac:dyDescent="0.25">
      <c r="A13" s="16">
        <v>2</v>
      </c>
      <c r="B13" s="17">
        <v>54</v>
      </c>
      <c r="C13" s="18" t="str">
        <f>IF(B13=0," ",VLOOKUP(B13,[1]Женщины!B$1:H$65536,2,FALSE))</f>
        <v>Галимова Арина</v>
      </c>
      <c r="D13" s="19" t="str">
        <f>IF(B13=0," ",VLOOKUP($B13,[1]Женщины!$B$1:$H$65536,3,FALSE))</f>
        <v>19.08.1998</v>
      </c>
      <c r="E13" s="20" t="str">
        <f>IF(B13=0," ",IF(VLOOKUP($B13,[1]Женщины!$B$1:$H$65536,4,FALSE)=0," ",VLOOKUP($B13,[1]Женщины!$B$1:$H$65536,4,FALSE)))</f>
        <v>1р</v>
      </c>
      <c r="F13" s="18" t="str">
        <f>IF(B13=0," ",VLOOKUP($B13,[1]Женщины!$B$1:$H$65536,5,FALSE))</f>
        <v>Ярославская</v>
      </c>
      <c r="G13" s="18" t="str">
        <f>IF(B13=0," ",VLOOKUP($B13,[1]Женщины!$B$1:$H$65536,6,FALSE))</f>
        <v>Ярославль, СДЮСШОР-19</v>
      </c>
      <c r="H13" s="26"/>
      <c r="I13" s="83">
        <v>1.6249999999999999E-3</v>
      </c>
      <c r="J13" s="23" t="str">
        <f>IF(I13=0," ",IF(I13&lt;=[1]Разряды!$D$33,[1]Разряды!$D$3,IF(I13&lt;=[1]Разряды!$E$33,[1]Разряды!$E$3,IF(I13&lt;=[1]Разряды!$F$33,[1]Разряды!$F$3,IF(I13&lt;=[1]Разряды!$G$33,[1]Разряды!$G$3,IF(I13&lt;=[1]Разряды!$H$33,[1]Разряды!$H$3,IF(I13&lt;=[1]Разряды!$I$33,[1]Разряды!$I$3,IF(I13&lt;=[1]Разряды!$J$33,[1]Разряды!$J$3,"б/р"))))))))</f>
        <v>1р</v>
      </c>
      <c r="K13" s="12" t="s">
        <v>93</v>
      </c>
      <c r="L13" s="18" t="str">
        <f>IF(B13=0," ",VLOOKUP($B13,[1]Женщины!$B$1:$H$65536,7,FALSE))</f>
        <v>Сошников А.В.</v>
      </c>
    </row>
    <row r="14" spans="1:12" x14ac:dyDescent="0.25">
      <c r="A14" s="16">
        <v>3</v>
      </c>
      <c r="B14" s="17">
        <v>581</v>
      </c>
      <c r="C14" s="18" t="str">
        <f>IF(B14=0," ",VLOOKUP(B14,[1]Женщины!B$1:H$65536,2,FALSE))</f>
        <v>Еремина Светлана</v>
      </c>
      <c r="D14" s="19" t="str">
        <f>IF(B14=0," ",VLOOKUP($B14,[1]Женщины!$B$1:$H$65536,3,FALSE))</f>
        <v>10.08.1999</v>
      </c>
      <c r="E14" s="20" t="str">
        <f>IF(B14=0," ",IF(VLOOKUP($B14,[1]Женщины!$B$1:$H$65536,4,FALSE)=0," ",VLOOKUP($B14,[1]Женщины!$B$1:$H$65536,4,FALSE)))</f>
        <v>1р</v>
      </c>
      <c r="F14" s="18" t="str">
        <f>IF(B14=0," ",VLOOKUP($B14,[1]Женщины!$B$1:$H$65536,5,FALSE))</f>
        <v>Архангельская</v>
      </c>
      <c r="G14" s="18" t="str">
        <f>IF(B14=0," ",VLOOKUP($B14,[1]Женщины!$B$1:$H$65536,6,FALSE))</f>
        <v>Архангельск, МБОУ ДОД "ДЮСШ-1"</v>
      </c>
      <c r="H14" s="26"/>
      <c r="I14" s="83">
        <v>1.6471064814814814E-3</v>
      </c>
      <c r="J14" s="23" t="str">
        <f>IF(I14=0," ",IF(I14&lt;=[1]Разряды!$D$33,[1]Разряды!$D$3,IF(I14&lt;=[1]Разряды!$E$33,[1]Разряды!$E$3,IF(I14&lt;=[1]Разряды!$F$33,[1]Разряды!$F$3,IF(I14&lt;=[1]Разряды!$G$33,[1]Разряды!$G$3,IF(I14&lt;=[1]Разряды!$H$33,[1]Разряды!$H$3,IF(I14&lt;=[1]Разряды!$I$33,[1]Разряды!$I$3,IF(I14&lt;=[1]Разряды!$J$33,[1]Разряды!$J$3,"б/р"))))))))</f>
        <v>1р</v>
      </c>
      <c r="K14" s="12">
        <v>17</v>
      </c>
      <c r="L14" s="18" t="str">
        <f>IF(B14=0," ",VLOOKUP($B14,[1]Женщины!$B$1:$H$65536,7,FALSE))</f>
        <v>Брюхова О.Б.</v>
      </c>
    </row>
    <row r="15" spans="1:12" x14ac:dyDescent="0.25">
      <c r="A15" s="25">
        <v>4</v>
      </c>
      <c r="B15" s="46">
        <v>72</v>
      </c>
      <c r="C15" s="18" t="str">
        <f>IF(B15=0," ",VLOOKUP(B15,[1]Женщины!B$1:H$65536,2,FALSE))</f>
        <v>Ламова Виктория</v>
      </c>
      <c r="D15" s="19" t="str">
        <f>IF(B15=0," ",VLOOKUP($B15,[1]Женщины!$B$1:$H$65536,3,FALSE))</f>
        <v>24.05.1998</v>
      </c>
      <c r="E15" s="20" t="str">
        <f>IF(B15=0," ",IF(VLOOKUP($B15,[1]Женщины!$B$1:$H$65536,4,FALSE)=0," ",VLOOKUP($B15,[1]Женщины!$B$1:$H$65536,4,FALSE)))</f>
        <v>1р</v>
      </c>
      <c r="F15" s="18" t="str">
        <f>IF(B15=0," ",VLOOKUP($B15,[1]Женщины!$B$1:$H$65536,5,FALSE))</f>
        <v>Ярославская</v>
      </c>
      <c r="G15" s="18" t="str">
        <f>IF(B15=0," ",VLOOKUP($B15,[1]Женщины!$B$1:$H$65536,6,FALSE))</f>
        <v>Рыбинск, СДЮСШОР-2</v>
      </c>
      <c r="H15" s="26"/>
      <c r="I15" s="83">
        <v>1.6533564814814816E-3</v>
      </c>
      <c r="J15" s="23" t="str">
        <f>IF(I15=0," ",IF(I15&lt;=[1]Разряды!$D$33,[1]Разряды!$D$3,IF(I15&lt;=[1]Разряды!$E$33,[1]Разряды!$E$3,IF(I15&lt;=[1]Разряды!$F$33,[1]Разряды!$F$3,IF(I15&lt;=[1]Разряды!$G$33,[1]Разряды!$G$3,IF(I15&lt;=[1]Разряды!$H$33,[1]Разряды!$H$3,IF(I15&lt;=[1]Разряды!$I$33,[1]Разряды!$I$3,IF(I15&lt;=[1]Разряды!$J$33,[1]Разряды!$J$3,"б/р"))))))))</f>
        <v>1р</v>
      </c>
      <c r="K15" s="13" t="s">
        <v>20</v>
      </c>
      <c r="L15" s="18" t="str">
        <f>IF(B15=0," ",VLOOKUP($B15,[1]Женщины!$B$1:$H$65536,7,FALSE))</f>
        <v>Иванова И.М., Соколова Н.М.</v>
      </c>
    </row>
    <row r="16" spans="1:12" x14ac:dyDescent="0.25">
      <c r="A16" s="25">
        <v>5</v>
      </c>
      <c r="B16" s="46">
        <v>353</v>
      </c>
      <c r="C16" s="18" t="str">
        <f>IF(B16=0," ",VLOOKUP(B16,[1]Женщины!B$1:H$65536,2,FALSE))</f>
        <v>Глухова Милена</v>
      </c>
      <c r="D16" s="19" t="str">
        <f>IF(B16=0," ",VLOOKUP($B16,[1]Женщины!$B$1:$H$65536,3,FALSE))</f>
        <v>25.07.1998</v>
      </c>
      <c r="E16" s="20" t="str">
        <f>IF(B16=0," ",IF(VLOOKUP($B16,[1]Женщины!$B$1:$H$65536,4,FALSE)=0," ",VLOOKUP($B16,[1]Женщины!$B$1:$H$65536,4,FALSE)))</f>
        <v>1р</v>
      </c>
      <c r="F16" s="18" t="str">
        <f>IF(B16=0," ",VLOOKUP($B16,[1]Женщины!$B$1:$H$65536,5,FALSE))</f>
        <v>Вологодская</v>
      </c>
      <c r="G16" s="18" t="str">
        <f>IF(B16=0," ",VLOOKUP($B16,[1]Женщины!$B$1:$H$65536,6,FALSE))</f>
        <v>Череповец, ДЮСШ-2</v>
      </c>
      <c r="H16" s="26"/>
      <c r="I16" s="83">
        <v>1.6600694444444443E-3</v>
      </c>
      <c r="J16" s="23" t="str">
        <f>IF(I16=0," ",IF(I16&lt;=[1]Разряды!$D$33,[1]Разряды!$D$3,IF(I16&lt;=[1]Разряды!$E$33,[1]Разряды!$E$3,IF(I16&lt;=[1]Разряды!$F$33,[1]Разряды!$F$3,IF(I16&lt;=[1]Разряды!$G$33,[1]Разряды!$G$3,IF(I16&lt;=[1]Разряды!$H$33,[1]Разряды!$H$3,IF(I16&lt;=[1]Разряды!$I$33,[1]Разряды!$I$3,IF(I16&lt;=[1]Разряды!$J$33,[1]Разряды!$J$3,"б/р"))))))))</f>
        <v>1р</v>
      </c>
      <c r="K16" s="12">
        <v>15</v>
      </c>
      <c r="L16" s="18" t="str">
        <f>IF(B16=0," ",VLOOKUP($B16,[1]Женщины!$B$1:$H$65536,7,FALSE))</f>
        <v>Лебедев А.В.</v>
      </c>
    </row>
    <row r="17" spans="1:12" x14ac:dyDescent="0.25">
      <c r="A17" s="25">
        <v>6</v>
      </c>
      <c r="B17" s="17">
        <v>215</v>
      </c>
      <c r="C17" s="18" t="str">
        <f>IF(B17=0," ",VLOOKUP(B17,[1]Женщины!B$1:H$65536,2,FALSE))</f>
        <v>Сорочинская Анна</v>
      </c>
      <c r="D17" s="19" t="str">
        <f>IF(B17=0," ",VLOOKUP($B17,[1]Женщины!$B$1:$H$65536,3,FALSE))</f>
        <v>20.08.1999</v>
      </c>
      <c r="E17" s="20" t="str">
        <f>IF(B17=0," ",IF(VLOOKUP($B17,[1]Женщины!$B$1:$H$65536,4,FALSE)=0," ",VLOOKUP($B17,[1]Женщины!$B$1:$H$65536,4,FALSE)))</f>
        <v>1р</v>
      </c>
      <c r="F17" s="18" t="str">
        <f>IF(B17=0," ",VLOOKUP($B17,[1]Женщины!$B$1:$H$65536,5,FALSE))</f>
        <v>Мурманская</v>
      </c>
      <c r="G17" s="18" t="str">
        <f>IF(B17=0," ",VLOOKUP($B17,[1]Женщины!$B$1:$H$65536,6,FALSE))</f>
        <v>Мурманск, СДЮСШОР-4</v>
      </c>
      <c r="H17" s="26"/>
      <c r="I17" s="83">
        <v>1.6636574074074073E-3</v>
      </c>
      <c r="J17" s="23" t="str">
        <f>IF(I17=0," ",IF(I17&lt;=[1]Разряды!$D$33,[1]Разряды!$D$3,IF(I17&lt;=[1]Разряды!$E$33,[1]Разряды!$E$3,IF(I17&lt;=[1]Разряды!$F$33,[1]Разряды!$F$3,IF(I17&lt;=[1]Разряды!$G$33,[1]Разряды!$G$3,IF(I17&lt;=[1]Разряды!$H$33,[1]Разряды!$H$3,IF(I17&lt;=[1]Разряды!$I$33,[1]Разряды!$I$3,IF(I17&lt;=[1]Разряды!$J$33,[1]Разряды!$J$3,"б/р"))))))))</f>
        <v>1р</v>
      </c>
      <c r="K17" s="13">
        <v>14</v>
      </c>
      <c r="L17" s="18" t="str">
        <f>IF(B17=0," ",VLOOKUP($B17,[1]Женщины!$B$1:$H$65536,7,FALSE))</f>
        <v>Кацан В.В.</v>
      </c>
    </row>
    <row r="18" spans="1:12" x14ac:dyDescent="0.25">
      <c r="A18" s="25">
        <v>7</v>
      </c>
      <c r="B18" s="17">
        <v>127</v>
      </c>
      <c r="C18" s="40" t="str">
        <f>IF(B18=0," ",VLOOKUP(B18,[1]Женщины!B$1:H$65536,2,FALSE))</f>
        <v>Данилюк Анастасия</v>
      </c>
      <c r="D18" s="41" t="str">
        <f>IF(B18=0," ",VLOOKUP($B18,[1]Женщины!$B$1:$H$65536,3,FALSE))</f>
        <v>11.06.1999</v>
      </c>
      <c r="E18" s="42" t="str">
        <f>IF(B18=0," ",IF(VLOOKUP($B18,[1]Женщины!$B$1:$H$65536,4,FALSE)=0," ",VLOOKUP($B18,[1]Женщины!$B$1:$H$65536,4,FALSE)))</f>
        <v>1р</v>
      </c>
      <c r="F18" s="40" t="str">
        <f>IF(B18=0," ",VLOOKUP($B18,[1]Женщины!$B$1:$H$65536,5,FALSE))</f>
        <v>Новгородская</v>
      </c>
      <c r="G18" s="43" t="str">
        <f>IF(B18=0," ",VLOOKUP($B18,[1]Женщины!$B$1:$H$65536,6,FALSE))</f>
        <v>В Новгород</v>
      </c>
      <c r="H18" s="21"/>
      <c r="I18" s="87">
        <v>1.6637731481481484E-3</v>
      </c>
      <c r="J18" s="25" t="str">
        <f>IF(I18=0," ",IF(I18&lt;=[1]Разряды!$D$33,[1]Разряды!$D$3,IF(I18&lt;=[1]Разряды!$E$33,[1]Разряды!$E$3,IF(I18&lt;=[1]Разряды!$F$33,[1]Разряды!$F$3,IF(I18&lt;=[1]Разряды!$G$33,[1]Разряды!$G$3,IF(I18&lt;=[1]Разряды!$H$33,[1]Разряды!$H$3,IF(I18&lt;=[1]Разряды!$I$33,[1]Разряды!$I$3,IF(I18&lt;=[1]Разряды!$J$33,[1]Разряды!$J$3,"б/р"))))))))</f>
        <v>1р</v>
      </c>
      <c r="K18" s="44">
        <v>13</v>
      </c>
      <c r="L18" s="40" t="str">
        <f>IF(B18=0," ",VLOOKUP($B18,[1]Женщины!$B$1:$H$65536,7,FALSE))</f>
        <v>Семенов А.В.</v>
      </c>
    </row>
    <row r="19" spans="1:12" x14ac:dyDescent="0.25">
      <c r="A19" s="25">
        <v>8</v>
      </c>
      <c r="B19" s="17">
        <v>53</v>
      </c>
      <c r="C19" s="18" t="str">
        <f>IF(B19=0," ",VLOOKUP(B19,[1]Женщины!B$1:H$65536,2,FALSE))</f>
        <v>Хачатрян Анастасия</v>
      </c>
      <c r="D19" s="19" t="str">
        <f>IF(B19=0," ",VLOOKUP($B19,[1]Женщины!$B$1:$H$65536,3,FALSE))</f>
        <v>19.04.1998</v>
      </c>
      <c r="E19" s="20" t="str">
        <f>IF(B19=0," ",IF(VLOOKUP($B19,[1]Женщины!$B$1:$H$65536,4,FALSE)=0," ",VLOOKUP($B19,[1]Женщины!$B$1:$H$65536,4,FALSE)))</f>
        <v>1р</v>
      </c>
      <c r="F19" s="18" t="str">
        <f>IF(B19=0," ",VLOOKUP($B19,[1]Женщины!$B$1:$H$65536,5,FALSE))</f>
        <v>Ярославская</v>
      </c>
      <c r="G19" s="18" t="str">
        <f>IF(B19=0," ",VLOOKUP($B19,[1]Женщины!$B$1:$H$65536,6,FALSE))</f>
        <v>Ярославль, СДЮСШОР-19</v>
      </c>
      <c r="H19" s="26"/>
      <c r="I19" s="83">
        <v>1.6650462962962964E-3</v>
      </c>
      <c r="J19" s="23" t="str">
        <f>IF(I19=0," ",IF(I19&lt;=[1]Разряды!$D$33,[1]Разряды!$D$3,IF(I19&lt;=[1]Разряды!$E$33,[1]Разряды!$E$3,IF(I19&lt;=[1]Разряды!$F$33,[1]Разряды!$F$3,IF(I19&lt;=[1]Разряды!$G$33,[1]Разряды!$G$3,IF(I19&lt;=[1]Разряды!$H$33,[1]Разряды!$H$3,IF(I19&lt;=[1]Разряды!$I$33,[1]Разряды!$I$3,IF(I19&lt;=[1]Разряды!$J$33,[1]Разряды!$J$3,"б/р"))))))))</f>
        <v>1р</v>
      </c>
      <c r="K19" s="12" t="s">
        <v>20</v>
      </c>
      <c r="L19" s="18" t="str">
        <f>IF(B19=0," ",VLOOKUP($B19,[1]Женщины!$B$1:$H$65536,7,FALSE))</f>
        <v>Сошников А.В.</v>
      </c>
    </row>
    <row r="20" spans="1:12" x14ac:dyDescent="0.25">
      <c r="A20" s="25">
        <v>9</v>
      </c>
      <c r="B20" s="17">
        <v>145</v>
      </c>
      <c r="C20" s="18" t="str">
        <f>IF(B20=0," ",VLOOKUP(B20,[1]Женщины!B$1:H$65536,2,FALSE))</f>
        <v>Смирнова Яна</v>
      </c>
      <c r="D20" s="19" t="str">
        <f>IF(B20=0," ",VLOOKUP($B20,[1]Женщины!$B$1:$H$65536,3,FALSE))</f>
        <v>1999</v>
      </c>
      <c r="E20" s="20" t="str">
        <f>IF(B20=0," ",IF(VLOOKUP($B20,[1]Женщины!$B$1:$H$65536,4,FALSE)=0," ",VLOOKUP($B20,[1]Женщины!$B$1:$H$65536,4,FALSE)))</f>
        <v>1р</v>
      </c>
      <c r="F20" s="18" t="str">
        <f>IF(B20=0," ",VLOOKUP($B20,[1]Женщины!$B$1:$H$65536,5,FALSE))</f>
        <v>Владимирская</v>
      </c>
      <c r="G20" s="18" t="str">
        <f>IF(B20=0," ",VLOOKUP($B20,[1]Женщины!$B$1:$H$65536,6,FALSE))</f>
        <v>Ковров, МБУ СК "Вымпел"</v>
      </c>
      <c r="H20" s="26"/>
      <c r="I20" s="83">
        <v>1.6964120370370371E-3</v>
      </c>
      <c r="J20" s="23" t="str">
        <f>IF(I20=0," ",IF(I20&lt;=[1]Разряды!$D$33,[1]Разряды!$D$3,IF(I20&lt;=[1]Разряды!$E$33,[1]Разряды!$E$3,IF(I20&lt;=[1]Разряды!$F$33,[1]Разряды!$F$3,IF(I20&lt;=[1]Разряды!$G$33,[1]Разряды!$G$3,IF(I20&lt;=[1]Разряды!$H$33,[1]Разряды!$H$3,IF(I20&lt;=[1]Разряды!$I$33,[1]Разряды!$I$3,IF(I20&lt;=[1]Разряды!$J$33,[1]Разряды!$J$3,"б/р"))))))))</f>
        <v>2р</v>
      </c>
      <c r="K20" s="13">
        <v>12</v>
      </c>
      <c r="L20" s="18" t="str">
        <f>IF(B20=0," ",VLOOKUP($B20,[1]Женщины!$B$1:$H$65536,7,FALSE))</f>
        <v>Птушкина Н.И.</v>
      </c>
    </row>
    <row r="21" spans="1:12" x14ac:dyDescent="0.25">
      <c r="A21" s="25">
        <v>10</v>
      </c>
      <c r="B21" s="17">
        <v>214</v>
      </c>
      <c r="C21" s="18" t="str">
        <f>IF(B21=0," ",VLOOKUP(B21,[1]Женщины!B$1:H$65536,2,FALSE))</f>
        <v>Голодаева Виктория</v>
      </c>
      <c r="D21" s="19" t="str">
        <f>IF(B21=0," ",VLOOKUP($B21,[1]Женщины!$B$1:$H$65536,3,FALSE))</f>
        <v>2000</v>
      </c>
      <c r="E21" s="20" t="str">
        <f>IF(B21=0," ",IF(VLOOKUP($B21,[1]Женщины!$B$1:$H$65536,4,FALSE)=0," ",VLOOKUP($B21,[1]Женщины!$B$1:$H$65536,4,FALSE)))</f>
        <v>1р</v>
      </c>
      <c r="F21" s="18" t="str">
        <f>IF(B21=0," ",VLOOKUP($B21,[1]Женщины!$B$1:$H$65536,5,FALSE))</f>
        <v>Мурманская</v>
      </c>
      <c r="G21" s="18" t="str">
        <f>IF(B21=0," ",VLOOKUP($B21,[1]Женщины!$B$1:$H$65536,6,FALSE))</f>
        <v>Мурманск, СДЮСШОР-4</v>
      </c>
      <c r="H21" s="26"/>
      <c r="I21" s="83">
        <v>1.7146990740740742E-3</v>
      </c>
      <c r="J21" s="23" t="str">
        <f>IF(I21=0," ",IF(I21&lt;=[1]Разряды!$D$33,[1]Разряды!$D$3,IF(I21&lt;=[1]Разряды!$E$33,[1]Разряды!$E$3,IF(I21&lt;=[1]Разряды!$F$33,[1]Разряды!$F$3,IF(I21&lt;=[1]Разряды!$G$33,[1]Разряды!$G$3,IF(I21&lt;=[1]Разряды!$H$33,[1]Разряды!$H$3,IF(I21&lt;=[1]Разряды!$I$33,[1]Разряды!$I$3,IF(I21&lt;=[1]Разряды!$J$33,[1]Разряды!$J$3,"б/р"))))))))</f>
        <v>2р</v>
      </c>
      <c r="K21" s="12" t="s">
        <v>20</v>
      </c>
      <c r="L21" s="18" t="str">
        <f>IF(B21=0," ",VLOOKUP($B21,[1]Женщины!$B$1:$H$65536,7,FALSE))</f>
        <v>Шаверина Е.Н.</v>
      </c>
    </row>
    <row r="22" spans="1:12" x14ac:dyDescent="0.25">
      <c r="A22" s="25">
        <v>11</v>
      </c>
      <c r="B22" s="17">
        <v>52</v>
      </c>
      <c r="C22" s="18" t="str">
        <f>IF(B22=0," ",VLOOKUP(B22,[1]Женщины!B$1:H$65536,2,FALSE))</f>
        <v>Садова Мария</v>
      </c>
      <c r="D22" s="19" t="str">
        <f>IF(B22=0," ",VLOOKUP($B22,[1]Женщины!$B$1:$H$65536,3,FALSE))</f>
        <v>28.03.1998</v>
      </c>
      <c r="E22" s="20" t="str">
        <f>IF(B22=0," ",IF(VLOOKUP($B22,[1]Женщины!$B$1:$H$65536,4,FALSE)=0," ",VLOOKUP($B22,[1]Женщины!$B$1:$H$65536,4,FALSE)))</f>
        <v>2р</v>
      </c>
      <c r="F22" s="18" t="str">
        <f>IF(B22=0," ",VLOOKUP($B22,[1]Женщины!$B$1:$H$65536,5,FALSE))</f>
        <v>Ярославская</v>
      </c>
      <c r="G22" s="18" t="str">
        <f>IF(B22=0," ",VLOOKUP($B22,[1]Женщины!$B$1:$H$65536,6,FALSE))</f>
        <v>Ярославль, СДЮСШОР-19</v>
      </c>
      <c r="H22" s="26"/>
      <c r="I22" s="83">
        <v>1.7525462962962963E-3</v>
      </c>
      <c r="J22" s="23" t="str">
        <f>IF(I22=0," ",IF(I22&lt;=[1]Разряды!$D$33,[1]Разряды!$D$3,IF(I22&lt;=[1]Разряды!$E$33,[1]Разряды!$E$3,IF(I22&lt;=[1]Разряды!$F$33,[1]Разряды!$F$3,IF(I22&lt;=[1]Разряды!$G$33,[1]Разряды!$G$3,IF(I22&lt;=[1]Разряды!$H$33,[1]Разряды!$H$3,IF(I22&lt;=[1]Разряды!$I$33,[1]Разряды!$I$3,IF(I22&lt;=[1]Разряды!$J$33,[1]Разряды!$J$3,"б/р"))))))))</f>
        <v>2р</v>
      </c>
      <c r="K22" s="13" t="s">
        <v>20</v>
      </c>
      <c r="L22" s="18" t="str">
        <f>IF(B22=0," ",VLOOKUP($B22,[1]Женщины!$B$1:$H$65536,7,FALSE))</f>
        <v>Таракановы Ю.Ф., А.В.</v>
      </c>
    </row>
    <row r="23" spans="1:12" x14ac:dyDescent="0.25">
      <c r="A23" s="25">
        <v>12</v>
      </c>
      <c r="B23" s="17">
        <v>159</v>
      </c>
      <c r="C23" s="18" t="str">
        <f>IF(B23=0," ",VLOOKUP(B23,[1]Женщины!B$1:H$65536,2,FALSE))</f>
        <v>Егорычева Дарья</v>
      </c>
      <c r="D23" s="19" t="str">
        <f>IF(B23=0," ",VLOOKUP($B23,[1]Женщины!$B$1:$H$65536,3,FALSE))</f>
        <v>08.05.1999</v>
      </c>
      <c r="E23" s="20" t="str">
        <f>IF(B23=0," ",IF(VLOOKUP($B23,[1]Женщины!$B$1:$H$65536,4,FALSE)=0," ",VLOOKUP($B23,[1]Женщины!$B$1:$H$65536,4,FALSE)))</f>
        <v>2р</v>
      </c>
      <c r="F23" s="18" t="str">
        <f>IF(B23=0," ",VLOOKUP($B23,[1]Женщины!$B$1:$H$65536,5,FALSE))</f>
        <v>Ярославская</v>
      </c>
      <c r="G23" s="18" t="str">
        <f>IF(B23=0," ",VLOOKUP($B23,[1]Женщины!$B$1:$H$65536,6,FALSE))</f>
        <v>Переславль, ДЮСШ</v>
      </c>
      <c r="H23" s="26"/>
      <c r="I23" s="83">
        <v>1.7559027777777779E-3</v>
      </c>
      <c r="J23" s="23" t="str">
        <f>IF(I23=0," ",IF(I23&lt;=[1]Разряды!$D$33,[1]Разряды!$D$3,IF(I23&lt;=[1]Разряды!$E$33,[1]Разряды!$E$3,IF(I23&lt;=[1]Разряды!$F$33,[1]Разряды!$F$3,IF(I23&lt;=[1]Разряды!$G$33,[1]Разряды!$G$3,IF(I23&lt;=[1]Разряды!$H$33,[1]Разряды!$H$3,IF(I23&lt;=[1]Разряды!$I$33,[1]Разряды!$I$3,IF(I23&lt;=[1]Разряды!$J$33,[1]Разряды!$J$3,"б/р"))))))))</f>
        <v>2р</v>
      </c>
      <c r="K23" s="13" t="s">
        <v>20</v>
      </c>
      <c r="L23" s="18" t="str">
        <f>IF(B23=0," ",VLOOKUP($B23,[1]Женщины!$B$1:$H$65536,7,FALSE))</f>
        <v>Цветкова Н.В.</v>
      </c>
    </row>
    <row r="24" spans="1:12" x14ac:dyDescent="0.25">
      <c r="A24" s="25">
        <v>13</v>
      </c>
      <c r="B24" s="17">
        <v>584</v>
      </c>
      <c r="C24" s="18" t="str">
        <f>IF(B24=0," ",VLOOKUP(B24,[1]Женщины!B$1:H$65536,2,FALSE))</f>
        <v>Буриченко Елизавета</v>
      </c>
      <c r="D24" s="19" t="str">
        <f>IF(B24=0," ",VLOOKUP($B24,[1]Женщины!$B$1:$H$65536,3,FALSE))</f>
        <v>19.06.1999</v>
      </c>
      <c r="E24" s="20" t="str">
        <f>IF(B24=0," ",IF(VLOOKUP($B24,[1]Женщины!$B$1:$H$65536,4,FALSE)=0," ",VLOOKUP($B24,[1]Женщины!$B$1:$H$65536,4,FALSE)))</f>
        <v>2р</v>
      </c>
      <c r="F24" s="18" t="str">
        <f>IF(B24=0," ",VLOOKUP($B24,[1]Женщины!$B$1:$H$65536,5,FALSE))</f>
        <v>Архангельская</v>
      </c>
      <c r="G24" s="18" t="str">
        <f>IF(B24=0," ",VLOOKUP($B24,[1]Женщины!$B$1:$H$65536,6,FALSE))</f>
        <v>Архангельск, МБОУ ДОД "ДЮСШ-1"</v>
      </c>
      <c r="H24" s="26"/>
      <c r="I24" s="83">
        <v>1.7700231481481482E-3</v>
      </c>
      <c r="J24" s="23" t="str">
        <f>IF(I24=0," ",IF(I24&lt;=[1]Разряды!$D$33,[1]Разряды!$D$3,IF(I24&lt;=[1]Разряды!$E$33,[1]Разряды!$E$3,IF(I24&lt;=[1]Разряды!$F$33,[1]Разряды!$F$3,IF(I24&lt;=[1]Разряды!$G$33,[1]Разряды!$G$3,IF(I24&lt;=[1]Разряды!$H$33,[1]Разряды!$H$3,IF(I24&lt;=[1]Разряды!$I$33,[1]Разряды!$I$3,IF(I24&lt;=[1]Разряды!$J$33,[1]Разряды!$J$3,"б/р"))))))))</f>
        <v>2р</v>
      </c>
      <c r="K24" s="12">
        <v>11</v>
      </c>
      <c r="L24" s="18" t="str">
        <f>IF(B24=0," ",VLOOKUP($B24,[1]Женщины!$B$1:$H$65536,7,FALSE))</f>
        <v>Брюхова О.Б.</v>
      </c>
    </row>
    <row r="25" spans="1:12" x14ac:dyDescent="0.25">
      <c r="A25" s="25">
        <v>14</v>
      </c>
      <c r="B25" s="17">
        <v>213</v>
      </c>
      <c r="C25" s="18" t="str">
        <f>IF(B25=0," ",VLOOKUP(B25,[1]Женщины!B$1:H$65536,2,FALSE))</f>
        <v>Сергеева Юлия</v>
      </c>
      <c r="D25" s="19" t="str">
        <f>IF(B25=0," ",VLOOKUP($B25,[1]Женщины!$B$1:$H$65536,3,FALSE))</f>
        <v>11.05.2000</v>
      </c>
      <c r="E25" s="20" t="str">
        <f>IF(B25=0," ",IF(VLOOKUP($B25,[1]Женщины!$B$1:$H$65536,4,FALSE)=0," ",VLOOKUP($B25,[1]Женщины!$B$1:$H$65536,4,FALSE)))</f>
        <v>1р</v>
      </c>
      <c r="F25" s="18" t="str">
        <f>IF(B25=0," ",VLOOKUP($B25,[1]Женщины!$B$1:$H$65536,5,FALSE))</f>
        <v>Мурманская</v>
      </c>
      <c r="G25" s="18" t="str">
        <f>IF(B25=0," ",VLOOKUP($B25,[1]Женщины!$B$1:$H$65536,6,FALSE))</f>
        <v>Мурманск, СДЮСШОР-4, ЦСП</v>
      </c>
      <c r="H25" s="26"/>
      <c r="I25" s="83">
        <v>1.7704861111111113E-3</v>
      </c>
      <c r="J25" s="23" t="str">
        <f>IF(I25=0," ",IF(I25&lt;=[1]Разряды!$D$33,[1]Разряды!$D$3,IF(I25&lt;=[1]Разряды!$E$33,[1]Разряды!$E$3,IF(I25&lt;=[1]Разряды!$F$33,[1]Разряды!$F$3,IF(I25&lt;=[1]Разряды!$G$33,[1]Разряды!$G$3,IF(I25&lt;=[1]Разряды!$H$33,[1]Разряды!$H$3,IF(I25&lt;=[1]Разряды!$I$33,[1]Разряды!$I$3,IF(I25&lt;=[1]Разряды!$J$33,[1]Разряды!$J$3,"б/р"))))))))</f>
        <v>2р</v>
      </c>
      <c r="K25" s="12">
        <v>10</v>
      </c>
      <c r="L25" s="18" t="str">
        <f>IF(B25=0," ",VLOOKUP($B25,[1]Женщины!$B$1:$H$65536,7,FALSE))</f>
        <v>ЗТР Савенков П.В., Шаверина Е.Н.</v>
      </c>
    </row>
    <row r="26" spans="1:12" x14ac:dyDescent="0.25">
      <c r="A26" s="25">
        <v>15</v>
      </c>
      <c r="B26" s="17">
        <v>131</v>
      </c>
      <c r="C26" s="18" t="str">
        <f>IF(B26=0," ",VLOOKUP(B26,[1]Женщины!B$1:H$65536,2,FALSE))</f>
        <v>Шимко Светлана</v>
      </c>
      <c r="D26" s="19" t="str">
        <f>IF(B26=0," ",VLOOKUP($B26,[1]Женщины!$B$1:$H$65536,3,FALSE))</f>
        <v>22.11.1998</v>
      </c>
      <c r="E26" s="20" t="str">
        <f>IF(B26=0," ",IF(VLOOKUP($B26,[1]Женщины!$B$1:$H$65536,4,FALSE)=0," ",VLOOKUP($B26,[1]Женщины!$B$1:$H$65536,4,FALSE)))</f>
        <v>1р</v>
      </c>
      <c r="F26" s="18" t="str">
        <f>IF(B26=0," ",VLOOKUP($B26,[1]Женщины!$B$1:$H$65536,5,FALSE))</f>
        <v>Вологодская</v>
      </c>
      <c r="G26" s="18" t="str">
        <f>IF(B26=0," ",VLOOKUP($B26,[1]Женщины!$B$1:$H$65536,6,FALSE))</f>
        <v>Вологда, ДЮСШ "Спартак"</v>
      </c>
      <c r="H26" s="26"/>
      <c r="I26" s="83">
        <v>1.7753472222222222E-3</v>
      </c>
      <c r="J26" s="23" t="str">
        <f>IF(I26=0," ",IF(I26&lt;=[1]Разряды!$D$33,[1]Разряды!$D$3,IF(I26&lt;=[1]Разряды!$E$33,[1]Разряды!$E$3,IF(I26&lt;=[1]Разряды!$F$33,[1]Разряды!$F$3,IF(I26&lt;=[1]Разряды!$G$33,[1]Разряды!$G$3,IF(I26&lt;=[1]Разряды!$H$33,[1]Разряды!$H$3,IF(I26&lt;=[1]Разряды!$I$33,[1]Разряды!$I$3,IF(I26&lt;=[1]Разряды!$J$33,[1]Разряды!$J$3,"б/р"))))))))</f>
        <v>2р</v>
      </c>
      <c r="K26" s="12" t="s">
        <v>20</v>
      </c>
      <c r="L26" s="18" t="str">
        <f>IF(B26=0," ",VLOOKUP($B26,[1]Женщины!$B$1:$H$65536,7,FALSE))</f>
        <v>Кошелев Е.Ю., Воробьева Н.Н.</v>
      </c>
    </row>
    <row r="27" spans="1:12" x14ac:dyDescent="0.25">
      <c r="A27" s="25">
        <v>16</v>
      </c>
      <c r="B27" s="17">
        <v>591</v>
      </c>
      <c r="C27" s="18" t="str">
        <f>IF(B27=0," ",VLOOKUP(B27,[1]Женщины!B$1:H$65536,2,FALSE))</f>
        <v>Рубцова Софья</v>
      </c>
      <c r="D27" s="19" t="str">
        <f>IF(B27=0," ",VLOOKUP($B27,[1]Женщины!$B$1:$H$65536,3,FALSE))</f>
        <v>22.12.1999</v>
      </c>
      <c r="E27" s="20" t="str">
        <f>IF(B27=0," ",IF(VLOOKUP($B27,[1]Женщины!$B$1:$H$65536,4,FALSE)=0," ",VLOOKUP($B27,[1]Женщины!$B$1:$H$65536,4,FALSE)))</f>
        <v>3р</v>
      </c>
      <c r="F27" s="18" t="str">
        <f>IF(B27=0," ",VLOOKUP($B27,[1]Женщины!$B$1:$H$65536,5,FALSE))</f>
        <v>Архангельская</v>
      </c>
      <c r="G27" s="18" t="str">
        <f>IF(B27=0," ",VLOOKUP($B27,[1]Женщины!$B$1:$H$65536,6,FALSE))</f>
        <v>Архангельск, УЛГ</v>
      </c>
      <c r="H27" s="26"/>
      <c r="I27" s="96">
        <v>1.7828703703703704E-3</v>
      </c>
      <c r="J27" s="23" t="str">
        <f>IF(I27=0," ",IF(I27&lt;=[1]Разряды!$D$33,[1]Разряды!$D$3,IF(I27&lt;=[1]Разряды!$E$33,[1]Разряды!$E$3,IF(I27&lt;=[1]Разряды!$F$33,[1]Разряды!$F$3,IF(I27&lt;=[1]Разряды!$G$33,[1]Разряды!$G$3,IF(I27&lt;=[1]Разряды!$H$33,[1]Разряды!$H$3,IF(I27&lt;=[1]Разряды!$I$33,[1]Разряды!$I$3,IF(I27&lt;=[1]Разряды!$J$33,[1]Разряды!$J$3,"б/р"))))))))</f>
        <v>2р</v>
      </c>
      <c r="K27" s="12" t="s">
        <v>20</v>
      </c>
      <c r="L27" s="18" t="str">
        <f>IF(B27=0," ",VLOOKUP($B27,[1]Женщины!$B$1:$H$65536,7,FALSE))</f>
        <v>Мосеев А.А.</v>
      </c>
    </row>
    <row r="28" spans="1:12" x14ac:dyDescent="0.25">
      <c r="A28" s="25">
        <v>17</v>
      </c>
      <c r="B28" s="17">
        <v>774</v>
      </c>
      <c r="C28" s="18" t="str">
        <f>IF(B28=0," ",VLOOKUP(B28,[1]Женщины!B$1:H$65536,2,FALSE))</f>
        <v>Емельянова Анна</v>
      </c>
      <c r="D28" s="19" t="str">
        <f>IF(B28=0," ",VLOOKUP($B28,[1]Женщины!$B$1:$H$65536,3,FALSE))</f>
        <v>04.07.1998</v>
      </c>
      <c r="E28" s="20" t="str">
        <f>IF(B28=0," ",IF(VLOOKUP($B28,[1]Женщины!$B$1:$H$65536,4,FALSE)=0," ",VLOOKUP($B28,[1]Женщины!$B$1:$H$65536,4,FALSE)))</f>
        <v>2ю</v>
      </c>
      <c r="F28" s="18" t="str">
        <f>IF(B28=0," ",VLOOKUP($B28,[1]Женщины!$B$1:$H$65536,5,FALSE))</f>
        <v>Ярославская</v>
      </c>
      <c r="G28" s="18" t="str">
        <f>IF(B28=0," ",VLOOKUP($B28,[1]Женщины!$B$1:$H$65536,6,FALSE))</f>
        <v>Ярославль, ГОБУ ЯО СДЮСШОР</v>
      </c>
      <c r="H28" s="26"/>
      <c r="I28" s="83">
        <v>1.8171296296296297E-3</v>
      </c>
      <c r="J28" s="23" t="str">
        <f>IF(I28=0," ",IF(I28&lt;=[1]Разряды!$D$33,[1]Разряды!$D$3,IF(I28&lt;=[1]Разряды!$E$33,[1]Разряды!$E$3,IF(I28&lt;=[1]Разряды!$F$33,[1]Разряды!$F$3,IF(I28&lt;=[1]Разряды!$G$33,[1]Разряды!$G$3,IF(I28&lt;=[1]Разряды!$H$33,[1]Разряды!$H$3,IF(I28&lt;=[1]Разряды!$I$33,[1]Разряды!$I$3,IF(I28&lt;=[1]Разряды!$J$33,[1]Разряды!$J$3,"б/р"))))))))</f>
        <v>3р</v>
      </c>
      <c r="K28" s="12" t="s">
        <v>20</v>
      </c>
      <c r="L28" s="18" t="str">
        <f>IF(B28=0," ",VLOOKUP($B28,[1]Женщины!$B$1:$H$65536,7,FALSE))</f>
        <v>Клейменов А.Н.</v>
      </c>
    </row>
    <row r="29" spans="1:12" x14ac:dyDescent="0.25">
      <c r="A29" s="25">
        <v>18</v>
      </c>
      <c r="B29" s="17">
        <v>230</v>
      </c>
      <c r="C29" s="18" t="str">
        <f>IF(B29=0," ",VLOOKUP(B29,[1]Женщины!B$1:H$65536,2,FALSE))</f>
        <v>Голикова Екатерина</v>
      </c>
      <c r="D29" s="19" t="str">
        <f>IF(B29=0," ",VLOOKUP($B29,[1]Женщины!$B$1:$H$65536,3,FALSE))</f>
        <v>17.09.2000</v>
      </c>
      <c r="E29" s="20" t="str">
        <f>IF(B29=0," ",IF(VLOOKUP($B29,[1]Женщины!$B$1:$H$65536,4,FALSE)=0," ",VLOOKUP($B29,[1]Женщины!$B$1:$H$65536,4,FALSE)))</f>
        <v>2р</v>
      </c>
      <c r="F29" s="18" t="str">
        <f>IF(B29=0," ",VLOOKUP($B29,[1]Женщины!$B$1:$H$65536,5,FALSE))</f>
        <v>Архангельская</v>
      </c>
      <c r="G29" s="18" t="str">
        <f>IF(B29=0," ",VLOOKUP($B29,[1]Женщины!$B$1:$H$65536,6,FALSE))</f>
        <v>Архангельск, МБОУ ДОД "ДЮСШ-1"</v>
      </c>
      <c r="H29" s="26"/>
      <c r="I29" s="83">
        <v>1.8398148148148147E-3</v>
      </c>
      <c r="J29" s="23" t="str">
        <f>IF(I29=0," ",IF(I29&lt;=[1]Разряды!$D$33,[1]Разряды!$D$3,IF(I29&lt;=[1]Разряды!$E$33,[1]Разряды!$E$3,IF(I29&lt;=[1]Разряды!$F$33,[1]Разряды!$F$3,IF(I29&lt;=[1]Разряды!$G$33,[1]Разряды!$G$3,IF(I29&lt;=[1]Разряды!$H$33,[1]Разряды!$H$3,IF(I29&lt;=[1]Разряды!$I$33,[1]Разряды!$I$3,IF(I29&lt;=[1]Разряды!$J$33,[1]Разряды!$J$3,"б/р"))))))))</f>
        <v>3р</v>
      </c>
      <c r="K29" s="13" t="s">
        <v>20</v>
      </c>
      <c r="L29" s="18" t="str">
        <f>IF(B29=0," ",VLOOKUP($B29,[1]Женщины!$B$1:$H$65536,7,FALSE))</f>
        <v>Брюхова О.Б.</v>
      </c>
    </row>
    <row r="30" spans="1:12" x14ac:dyDescent="0.25">
      <c r="A30" s="25">
        <v>19</v>
      </c>
      <c r="B30" s="17">
        <v>173</v>
      </c>
      <c r="C30" s="18" t="str">
        <f>IF(B30=0," ",VLOOKUP(B30,[1]Женщины!B$1:H$65536,2,FALSE))</f>
        <v>Николова Красимира</v>
      </c>
      <c r="D30" s="19" t="str">
        <f>IF(B30=0," ",VLOOKUP($B30,[1]Женщины!$B$1:$H$65536,3,FALSE))</f>
        <v>1999</v>
      </c>
      <c r="E30" s="20" t="str">
        <f>IF(B30=0," ",IF(VLOOKUP($B30,[1]Женщины!$B$1:$H$65536,4,FALSE)=0," ",VLOOKUP($B30,[1]Женщины!$B$1:$H$65536,4,FALSE)))</f>
        <v>2р</v>
      </c>
      <c r="F30" s="18" t="str">
        <f>IF(B30=0," ",VLOOKUP($B30,[1]Женщины!$B$1:$H$65536,5,FALSE))</f>
        <v>Р-ка Коми</v>
      </c>
      <c r="G30" s="18" t="str">
        <f>IF(B30=0," ",VLOOKUP($B30,[1]Женщины!$B$1:$H$65536,6,FALSE))</f>
        <v>Сыктывкар, КДЮСШ-1</v>
      </c>
      <c r="H30" s="26"/>
      <c r="I30" s="83">
        <v>1.9232638888888886E-3</v>
      </c>
      <c r="J30" s="23" t="str">
        <f>IF(I30=0," ",IF(I30&lt;=[1]Разряды!$D$33,[1]Разряды!$D$3,IF(I30&lt;=[1]Разряды!$E$33,[1]Разряды!$E$3,IF(I30&lt;=[1]Разряды!$F$33,[1]Разряды!$F$3,IF(I30&lt;=[1]Разряды!$G$33,[1]Разряды!$G$3,IF(I30&lt;=[1]Разряды!$H$33,[1]Разряды!$H$3,IF(I30&lt;=[1]Разряды!$I$33,[1]Разряды!$I$3,IF(I30&lt;=[1]Разряды!$J$33,[1]Разряды!$J$3,"б/р"))))))))</f>
        <v>3р</v>
      </c>
      <c r="K30" s="12">
        <v>9</v>
      </c>
      <c r="L30" s="18" t="str">
        <f>IF(B30=0," ",VLOOKUP($B30,[1]Женщины!$B$1:$H$65536,7,FALSE))</f>
        <v>Панюкова М.А.</v>
      </c>
    </row>
    <row r="31" spans="1:12" x14ac:dyDescent="0.25">
      <c r="A31" s="25">
        <v>20</v>
      </c>
      <c r="B31" s="17">
        <v>118</v>
      </c>
      <c r="C31" s="18" t="str">
        <f>IF(B31=0," ",VLOOKUP(B31,[1]Женщины!B$1:H$65536,2,FALSE))</f>
        <v>Зоринова Алина</v>
      </c>
      <c r="D31" s="19" t="str">
        <f>IF(B31=0," ",VLOOKUP($B31,[1]Женщины!$B$1:$H$65536,3,FALSE))</f>
        <v>19.08.1998</v>
      </c>
      <c r="E31" s="20" t="str">
        <f>IF(B31=0," ",IF(VLOOKUP($B31,[1]Женщины!$B$1:$H$65536,4,FALSE)=0," ",VLOOKUP($B31,[1]Женщины!$B$1:$H$65536,4,FALSE)))</f>
        <v>3р</v>
      </c>
      <c r="F31" s="18" t="str">
        <f>IF(B31=0," ",VLOOKUP($B31,[1]Женщины!$B$1:$H$65536,5,FALSE))</f>
        <v>Ярославская</v>
      </c>
      <c r="G31" s="18" t="str">
        <f>IF(B31=0," ",VLOOKUP($B31,[1]Женщины!$B$1:$H$65536,6,FALSE))</f>
        <v>Рыбинск, СДЮСШОР-2</v>
      </c>
      <c r="H31" s="26"/>
      <c r="I31" s="83">
        <v>1.9375E-3</v>
      </c>
      <c r="J31" s="23" t="str">
        <f>IF(I31=0," ",IF(I31&lt;=[1]Разряды!$D$33,[1]Разряды!$D$3,IF(I31&lt;=[1]Разряды!$E$33,[1]Разряды!$E$3,IF(I31&lt;=[1]Разряды!$F$33,[1]Разряды!$F$3,IF(I31&lt;=[1]Разряды!$G$33,[1]Разряды!$G$3,IF(I31&lt;=[1]Разряды!$H$33,[1]Разряды!$H$3,IF(I31&lt;=[1]Разряды!$I$33,[1]Разряды!$I$3,IF(I31&lt;=[1]Разряды!$J$33,[1]Разряды!$J$3,"б/р"))))))))</f>
        <v>1юр</v>
      </c>
      <c r="K31" s="13" t="s">
        <v>20</v>
      </c>
      <c r="L31" s="18" t="str">
        <f>IF(B31=0," ",VLOOKUP($B31,[1]Женщины!$B$1:$H$65536,7,FALSE))</f>
        <v>Пивентьев С.А.</v>
      </c>
    </row>
    <row r="32" spans="1:12" x14ac:dyDescent="0.25">
      <c r="A32" s="25"/>
      <c r="B32" s="17"/>
      <c r="C32" s="18"/>
      <c r="D32" s="19"/>
      <c r="E32" s="20"/>
      <c r="F32" s="18"/>
      <c r="G32" s="18"/>
      <c r="H32" s="26"/>
      <c r="I32" s="83"/>
      <c r="J32" s="23"/>
      <c r="K32" s="23"/>
      <c r="L32" s="18"/>
    </row>
    <row r="33" spans="1:12" x14ac:dyDescent="0.25">
      <c r="A33" s="12"/>
      <c r="B33" s="12"/>
      <c r="C33" s="12"/>
      <c r="D33" s="54"/>
      <c r="E33" s="12"/>
      <c r="F33" s="284" t="s">
        <v>110</v>
      </c>
      <c r="G33" s="284"/>
      <c r="H33" s="73"/>
      <c r="I33" s="285" t="s">
        <v>29</v>
      </c>
      <c r="J33" s="285"/>
      <c r="K33" s="269"/>
      <c r="L33" s="74" t="s">
        <v>136</v>
      </c>
    </row>
    <row r="34" spans="1:12" x14ac:dyDescent="0.25">
      <c r="A34" s="16">
        <v>1</v>
      </c>
      <c r="B34" s="391">
        <v>42</v>
      </c>
      <c r="C34" s="18" t="str">
        <f>IF(B34=0," ",VLOOKUP(B34,[1]Женщины!B$1:H$65536,2,FALSE))</f>
        <v>Виноградова Полина</v>
      </c>
      <c r="D34" s="19" t="str">
        <f>IF(B34=0," ",VLOOKUP($B34,[1]Женщины!$B$1:$H$65536,3,FALSE))</f>
        <v>25.09.1996</v>
      </c>
      <c r="E34" s="20" t="str">
        <f>IF(B34=0," ",IF(VLOOKUP($B34,[1]Женщины!$B$1:$H$65536,4,FALSE)=0," ",VLOOKUP($B34,[1]Женщины!$B$1:$H$65536,4,FALSE)))</f>
        <v>КМС</v>
      </c>
      <c r="F34" s="18" t="str">
        <f>IF(B34=0," ",VLOOKUP($B34,[1]Женщины!$B$1:$H$65536,5,FALSE))</f>
        <v>Ярославская</v>
      </c>
      <c r="G34" s="18" t="str">
        <f>IF(B34=0," ",VLOOKUP($B34,[1]Женщины!$B$1:$H$65536,6,FALSE))</f>
        <v>Ярославль, СДЮСШОР-19</v>
      </c>
      <c r="H34" s="26"/>
      <c r="I34" s="83">
        <v>1.609490740740741E-3</v>
      </c>
      <c r="J34" s="23" t="str">
        <f>IF(I34=0," ",IF(I34&lt;=[1]Разряды!$D$33,[1]Разряды!$D$3,IF(I34&lt;=[1]Разряды!$E$33,[1]Разряды!$E$3,IF(I34&lt;=[1]Разряды!$F$33,[1]Разряды!$F$3,IF(I34&lt;=[1]Разряды!$G$33,[1]Разряды!$G$3,IF(I34&lt;=[1]Разряды!$H$33,[1]Разряды!$H$3,IF(I34&lt;=[1]Разряды!$I$33,[1]Разряды!$I$3,IF(I34&lt;=[1]Разряды!$J$33,[1]Разряды!$J$3,"б/р"))))))))</f>
        <v>1р</v>
      </c>
      <c r="K34" s="13">
        <v>20</v>
      </c>
      <c r="L34" s="52" t="str">
        <f>IF(B34=0," ",VLOOKUP($B34,[1]Женщины!$B$1:$H$65536,7,FALSE))</f>
        <v>Тюленев С.А.</v>
      </c>
    </row>
    <row r="35" spans="1:12" x14ac:dyDescent="0.25">
      <c r="A35" s="16">
        <v>2</v>
      </c>
      <c r="B35" s="17">
        <v>82</v>
      </c>
      <c r="C35" s="18" t="str">
        <f>IF(B35=0," ",VLOOKUP(B35,[1]Женщины!B$1:H$65536,2,FALSE))</f>
        <v>Соловьева Владлена</v>
      </c>
      <c r="D35" s="19" t="str">
        <f>IF(B35=0," ",VLOOKUP($B35,[1]Женщины!$B$1:$H$65536,3,FALSE))</f>
        <v>1997</v>
      </c>
      <c r="E35" s="20" t="str">
        <f>IF(B35=0," ",IF(VLOOKUP($B35,[1]Женщины!$B$1:$H$65536,4,FALSE)=0," ",VLOOKUP($B35,[1]Женщины!$B$1:$H$65536,4,FALSE)))</f>
        <v>1р</v>
      </c>
      <c r="F35" s="18" t="str">
        <f>IF(B35=0," ",VLOOKUP($B35,[1]Женщины!$B$1:$H$65536,5,FALSE))</f>
        <v>Ярославская</v>
      </c>
      <c r="G35" s="18" t="str">
        <f>IF(B35=0," ",VLOOKUP($B35,[1]Женщины!$B$1:$H$65536,6,FALSE))</f>
        <v>Рыбинск, СДЮСШОР "Темп"</v>
      </c>
      <c r="H35" s="26"/>
      <c r="I35" s="83">
        <v>1.6796296296296297E-3</v>
      </c>
      <c r="J35" s="23" t="str">
        <f>IF(I35=0," ",IF(I35&lt;=[1]Разряды!$D$33,[1]Разряды!$D$3,IF(I35&lt;=[1]Разряды!$E$33,[1]Разряды!$E$3,IF(I35&lt;=[1]Разряды!$F$33,[1]Разряды!$F$3,IF(I35&lt;=[1]Разряды!$G$33,[1]Разряды!$G$3,IF(I35&lt;=[1]Разряды!$H$33,[1]Разряды!$H$3,IF(I35&lt;=[1]Разряды!$I$33,[1]Разряды!$I$3,IF(I35&lt;=[1]Разряды!$J$33,[1]Разряды!$J$3,"б/р"))))))))</f>
        <v>1р</v>
      </c>
      <c r="K35" s="12" t="s">
        <v>20</v>
      </c>
      <c r="L35" s="18" t="str">
        <f>IF(B35=0," ",VLOOKUP($B35,[1]Женщины!$B$1:$H$65536,7,FALSE))</f>
        <v>Наумова Е.М.</v>
      </c>
    </row>
    <row r="36" spans="1:12" x14ac:dyDescent="0.25">
      <c r="A36" s="16">
        <v>3</v>
      </c>
      <c r="B36" s="17">
        <v>796</v>
      </c>
      <c r="C36" s="40" t="str">
        <f>IF(B36=0," ",VLOOKUP(B36,[1]Женщины!B$1:H$65536,2,FALSE))</f>
        <v>Попова Валерия</v>
      </c>
      <c r="D36" s="41" t="str">
        <f>IF(B36=0," ",VLOOKUP($B36,[1]Женщины!$B$1:$H$65536,3,FALSE))</f>
        <v>04.07.1996</v>
      </c>
      <c r="E36" s="42" t="str">
        <f>IF(B36=0," ",IF(VLOOKUP($B36,[1]Женщины!$B$1:$H$65536,4,FALSE)=0," ",VLOOKUP($B36,[1]Женщины!$B$1:$H$65536,4,FALSE)))</f>
        <v>2р</v>
      </c>
      <c r="F36" s="40" t="str">
        <f>IF(B36=0," ",VLOOKUP($B36,[1]Женщины!$B$1:$H$65536,5,FALSE))</f>
        <v>Ярославская</v>
      </c>
      <c r="G36" s="140" t="str">
        <f>IF(B36=0," ",VLOOKUP($B36,[1]Женщины!$B$1:$H$65536,6,FALSE))</f>
        <v>Ярославль, ГОБУ ЯО СДЮСШОР</v>
      </c>
      <c r="H36" s="21"/>
      <c r="I36" s="87">
        <v>1.700925925925926E-3</v>
      </c>
      <c r="J36" s="25" t="str">
        <f>IF(I36=0," ",IF(I36&lt;=[1]Разряды!$D$33,[1]Разряды!$D$3,IF(I36&lt;=[1]Разряды!$E$33,[1]Разряды!$E$3,IF(I36&lt;=[1]Разряды!$F$33,[1]Разряды!$F$3,IF(I36&lt;=[1]Разряды!$G$33,[1]Разряды!$G$3,IF(I36&lt;=[1]Разряды!$H$33,[1]Разряды!$H$3,IF(I36&lt;=[1]Разряды!$I$33,[1]Разряды!$I$3,IF(I36&lt;=[1]Разряды!$J$33,[1]Разряды!$J$3,"б/р"))))))))</f>
        <v>2р</v>
      </c>
      <c r="K36" s="44" t="s">
        <v>20</v>
      </c>
      <c r="L36" s="40" t="str">
        <f>IF(B36=0," ",VLOOKUP($B36,[1]Женщины!$B$1:$H$65536,7,FALSE))</f>
        <v>Клейменов А.Н.</v>
      </c>
    </row>
    <row r="37" spans="1:12" x14ac:dyDescent="0.25">
      <c r="A37" s="25">
        <v>4</v>
      </c>
      <c r="B37" s="391">
        <v>264</v>
      </c>
      <c r="C37" s="18" t="str">
        <f>IF(B37=0," ",VLOOKUP(B37,[1]Женщины!B$1:H$65536,2,FALSE))</f>
        <v>Маринкина Маргарита</v>
      </c>
      <c r="D37" s="19" t="str">
        <f>IF(B37=0," ",VLOOKUP($B37,[1]Женщины!$B$1:$H$65536,3,FALSE))</f>
        <v>17.03.1997</v>
      </c>
      <c r="E37" s="20" t="str">
        <f>IF(B37=0," ",IF(VLOOKUP($B37,[1]Женщины!$B$1:$H$65536,4,FALSE)=0," ",VLOOKUP($B37,[1]Женщины!$B$1:$H$65536,4,FALSE)))</f>
        <v>2р</v>
      </c>
      <c r="F37" s="18" t="str">
        <f>IF(B37=0," ",VLOOKUP($B37,[1]Женщины!$B$1:$H$65536,5,FALSE))</f>
        <v>Костромская</v>
      </c>
      <c r="G37" s="18" t="str">
        <f>IF(B37=0," ",VLOOKUP($B37,[1]Женщины!$B$1:$H$65536,6,FALSE))</f>
        <v>Кострома, КОСДЮСШОР</v>
      </c>
      <c r="H37" s="26"/>
      <c r="I37" s="83">
        <v>1.7388888888888888E-3</v>
      </c>
      <c r="J37" s="23" t="str">
        <f>IF(I37=0," ",IF(I37&lt;=[1]Разряды!$D$33,[1]Разряды!$D$3,IF(I37&lt;=[1]Разряды!$E$33,[1]Разряды!$E$3,IF(I37&lt;=[1]Разряды!$F$33,[1]Разряды!$F$3,IF(I37&lt;=[1]Разряды!$G$33,[1]Разряды!$G$3,IF(I37&lt;=[1]Разряды!$H$33,[1]Разряды!$H$3,IF(I37&lt;=[1]Разряды!$I$33,[1]Разряды!$I$3,IF(I37&lt;=[1]Разряды!$J$33,[1]Разряды!$J$3,"б/р"))))))))</f>
        <v>2р</v>
      </c>
      <c r="K37" s="12">
        <v>17</v>
      </c>
      <c r="L37" s="18" t="str">
        <f>IF(B37=0," ",VLOOKUP($B37,[1]Женщины!$B$1:$H$65536,7,FALSE))</f>
        <v>Дружков А.Н., Корягин И.Н.</v>
      </c>
    </row>
    <row r="38" spans="1:12" ht="22.5" x14ac:dyDescent="0.25">
      <c r="A38" s="25">
        <v>5</v>
      </c>
      <c r="B38" s="46">
        <v>41</v>
      </c>
      <c r="C38" s="40" t="str">
        <f>IF(B38=0," ",VLOOKUP(B38,[1]Женщины!B$1:H$65536,2,FALSE))</f>
        <v>Арефьева Анна</v>
      </c>
      <c r="D38" s="41" t="str">
        <f>IF(B38=0," ",VLOOKUP($B38,[1]Женщины!$B$1:$H$65536,3,FALSE))</f>
        <v>20.10.1996</v>
      </c>
      <c r="E38" s="42" t="str">
        <f>IF(B38=0," ",IF(VLOOKUP($B38,[1]Женщины!$B$1:$H$65536,4,FALSE)=0," ",VLOOKUP($B38,[1]Женщины!$B$1:$H$65536,4,FALSE)))</f>
        <v>2р</v>
      </c>
      <c r="F38" s="40" t="str">
        <f>IF(B38=0," ",VLOOKUP($B38,[1]Женщины!$B$1:$H$65536,5,FALSE))</f>
        <v>Ярославская</v>
      </c>
      <c r="G38" s="43" t="str">
        <f>IF(B38=0," ",VLOOKUP($B38,[1]Женщины!$B$1:$H$65536,6,FALSE))</f>
        <v>Ярославль-Рыбинск, СДЮСШОР-19, СДЮСШОР-2</v>
      </c>
      <c r="H38" s="21"/>
      <c r="I38" s="87">
        <v>1.7923611111111111E-3</v>
      </c>
      <c r="J38" s="25" t="str">
        <f>IF(I38=0," ",IF(I38&lt;=[1]Разряды!$D$33,[1]Разряды!$D$3,IF(I38&lt;=[1]Разряды!$E$33,[1]Разряды!$E$3,IF(I38&lt;=[1]Разряды!$F$33,[1]Разряды!$F$3,IF(I38&lt;=[1]Разряды!$G$33,[1]Разряды!$G$3,IF(I38&lt;=[1]Разряды!$H$33,[1]Разряды!$H$3,IF(I38&lt;=[1]Разряды!$I$33,[1]Разряды!$I$3,IF(I38&lt;=[1]Разряды!$J$33,[1]Разряды!$J$3,"б/р"))))))))</f>
        <v>2р</v>
      </c>
      <c r="K38" s="44" t="s">
        <v>20</v>
      </c>
      <c r="L38" s="45" t="str">
        <f>IF(B38=0," ",VLOOKUP($B38,[1]Женщины!$B$1:$H$65536,7,FALSE))</f>
        <v>Кузнецова А.Л., Станкевич В.А.</v>
      </c>
    </row>
    <row r="39" spans="1:12" x14ac:dyDescent="0.25">
      <c r="A39" s="25">
        <v>6</v>
      </c>
      <c r="B39" s="391">
        <v>265</v>
      </c>
      <c r="C39" s="18" t="str">
        <f>IF(B39=0," ",VLOOKUP(B39,[1]Женщины!B$1:H$65536,2,FALSE))</f>
        <v>Кудрова Алёна</v>
      </c>
      <c r="D39" s="19" t="str">
        <f>IF(B39=0," ",VLOOKUP($B39,[1]Женщины!$B$1:$H$65536,3,FALSE))</f>
        <v>20.07.1996</v>
      </c>
      <c r="E39" s="20" t="str">
        <f>IF(B39=0," ",IF(VLOOKUP($B39,[1]Женщины!$B$1:$H$65536,4,FALSE)=0," ",VLOOKUP($B39,[1]Женщины!$B$1:$H$65536,4,FALSE)))</f>
        <v>1р</v>
      </c>
      <c r="F39" s="18" t="str">
        <f>IF(B39=0," ",VLOOKUP($B39,[1]Женщины!$B$1:$H$65536,5,FALSE))</f>
        <v>Костромская</v>
      </c>
      <c r="G39" s="18" t="str">
        <f>IF(B39=0," ",VLOOKUP($B39,[1]Женщины!$B$1:$H$65536,6,FALSE))</f>
        <v>Кострома, КОСДЮСШОР</v>
      </c>
      <c r="H39" s="26"/>
      <c r="I39" s="83">
        <v>1.8067129629629629E-3</v>
      </c>
      <c r="J39" s="23" t="str">
        <f>IF(I39=0," ",IF(I39&lt;=[1]Разряды!$D$33,[1]Разряды!$D$3,IF(I39&lt;=[1]Разряды!$E$33,[1]Разряды!$E$3,IF(I39&lt;=[1]Разряды!$F$33,[1]Разряды!$F$3,IF(I39&lt;=[1]Разряды!$G$33,[1]Разряды!$G$3,IF(I39&lt;=[1]Разряды!$H$33,[1]Разряды!$H$3,IF(I39&lt;=[1]Разряды!$I$33,[1]Разряды!$I$3,IF(I39&lt;=[1]Разряды!$J$33,[1]Разряды!$J$3,"б/р"))))))))</f>
        <v>2р</v>
      </c>
      <c r="K39" s="13">
        <v>15</v>
      </c>
      <c r="L39" s="18" t="str">
        <f>IF(B39=0," ",VLOOKUP($B39,[1]Женщины!$B$1:$H$65536,7,FALSE))</f>
        <v>Дружков А.Н., Горшкова Э.Н.</v>
      </c>
    </row>
    <row r="40" spans="1:12" x14ac:dyDescent="0.25">
      <c r="A40" s="25"/>
      <c r="B40" s="56">
        <v>263</v>
      </c>
      <c r="C40" s="18" t="str">
        <f>IF(B40=0," ",VLOOKUP(B40,[1]Женщины!B$1:H$65536,2,FALSE))</f>
        <v>Сверчкова Полина</v>
      </c>
      <c r="D40" s="19" t="str">
        <f>IF(B40=0," ",VLOOKUP($B40,[1]Женщины!$B$1:$H$65536,3,FALSE))</f>
        <v>14.03.1997</v>
      </c>
      <c r="E40" s="20" t="str">
        <f>IF(B40=0," ",IF(VLOOKUP($B40,[1]Женщины!$B$1:$H$65536,4,FALSE)=0," ",VLOOKUP($B40,[1]Женщины!$B$1:$H$65536,4,FALSE)))</f>
        <v>КМС</v>
      </c>
      <c r="F40" s="18" t="str">
        <f>IF(B40=0," ",VLOOKUP($B40,[1]Женщины!$B$1:$H$65536,5,FALSE))</f>
        <v>Костромская</v>
      </c>
      <c r="G40" s="18" t="str">
        <f>IF(B40=0," ",VLOOKUP($B40,[1]Женщины!$B$1:$H$65536,6,FALSE))</f>
        <v>Кострома, КОСДЮСШОР</v>
      </c>
      <c r="H40" s="26"/>
      <c r="I40" s="413" t="s">
        <v>91</v>
      </c>
      <c r="J40" s="23"/>
      <c r="K40" s="12">
        <v>0</v>
      </c>
      <c r="L40" s="18" t="str">
        <f>IF(B40=0," ",VLOOKUP($B40,[1]Женщины!$B$1:$H$65536,7,FALSE))</f>
        <v>Дружков А.Н.</v>
      </c>
    </row>
    <row r="41" spans="1:12" x14ac:dyDescent="0.25">
      <c r="A41" s="25"/>
      <c r="B41" s="404">
        <v>105</v>
      </c>
      <c r="C41" s="18" t="str">
        <f>IF(B41=0," ",VLOOKUP(B41,[1]Женщины!B$1:H$65536,2,FALSE))</f>
        <v>Белова Екатерина</v>
      </c>
      <c r="D41" s="19" t="str">
        <f>IF(B41=0," ",VLOOKUP($B41,[1]Женщины!$B$1:$H$65536,3,FALSE))</f>
        <v>14.07.1996</v>
      </c>
      <c r="E41" s="20" t="str">
        <f>IF(B41=0," ",IF(VLOOKUP($B41,[1]Женщины!$B$1:$H$65536,4,FALSE)=0," ",VLOOKUP($B41,[1]Женщины!$B$1:$H$65536,4,FALSE)))</f>
        <v>1р</v>
      </c>
      <c r="F41" s="18" t="str">
        <f>IF(B41=0," ",VLOOKUP($B41,[1]Женщины!$B$1:$H$65536,5,FALSE))</f>
        <v>Ярославская</v>
      </c>
      <c r="G41" s="18" t="str">
        <f>IF(B41=0," ",VLOOKUP($B41,[1]Женщины!$B$1:$H$65536,6,FALSE))</f>
        <v>Рыбинск, СДЮСШОР-2</v>
      </c>
      <c r="H41" s="26"/>
      <c r="I41" s="96" t="s">
        <v>97</v>
      </c>
      <c r="J41" s="23"/>
      <c r="K41" s="12" t="s">
        <v>20</v>
      </c>
      <c r="L41" s="18" t="str">
        <f>IF(B41=0," ",VLOOKUP($B41,[1]Женщины!$B$1:$H$65536,7,FALSE))</f>
        <v xml:space="preserve">Кузнецова А.Л. </v>
      </c>
    </row>
    <row r="42" spans="1:12" x14ac:dyDescent="0.25">
      <c r="A42" s="25"/>
      <c r="B42" s="17"/>
      <c r="C42" s="18"/>
      <c r="D42" s="36"/>
      <c r="E42" s="20"/>
      <c r="F42" s="18"/>
      <c r="G42" s="18"/>
      <c r="H42" s="26"/>
      <c r="I42" s="83"/>
      <c r="J42" s="23"/>
      <c r="K42" s="23"/>
      <c r="L42" s="18"/>
    </row>
    <row r="43" spans="1:12" x14ac:dyDescent="0.25">
      <c r="A43" s="12"/>
      <c r="B43" s="12"/>
      <c r="C43" s="12"/>
      <c r="D43" s="13"/>
      <c r="E43" s="12"/>
      <c r="F43" s="284" t="s">
        <v>114</v>
      </c>
      <c r="G43" s="284"/>
      <c r="H43" s="14"/>
      <c r="I43" s="285" t="s">
        <v>29</v>
      </c>
      <c r="J43" s="285"/>
      <c r="K43" s="268"/>
      <c r="L43" s="241" t="s">
        <v>137</v>
      </c>
    </row>
    <row r="44" spans="1:12" x14ac:dyDescent="0.25">
      <c r="A44" s="16">
        <v>1</v>
      </c>
      <c r="B44" s="17">
        <v>147</v>
      </c>
      <c r="C44" s="40" t="str">
        <f>IF(B44=0," ",VLOOKUP(B44,[1]Женщины!B$1:H$65536,2,FALSE))</f>
        <v>Батраева Юлия</v>
      </c>
      <c r="D44" s="41" t="str">
        <f>IF(B44=0," ",VLOOKUP($B44,[1]Женщины!$B$1:$H$65536,3,FALSE))</f>
        <v>06.06.1994</v>
      </c>
      <c r="E44" s="42" t="str">
        <f>IF(B44=0," ",IF(VLOOKUP($B44,[1]Женщины!$B$1:$H$65536,4,FALSE)=0," ",VLOOKUP($B44,[1]Женщины!$B$1:$H$65536,4,FALSE)))</f>
        <v>КМС</v>
      </c>
      <c r="F44" s="40" t="str">
        <f>IF(B44=0," ",VLOOKUP($B44,[1]Женщины!$B$1:$H$65536,5,FALSE))</f>
        <v>Ивановская</v>
      </c>
      <c r="G44" s="40" t="str">
        <f>IF(B44=0," ",VLOOKUP($B44,[1]Женщины!$B$1:$H$65536,6,FALSE))</f>
        <v>Иваново, ИГЭУ</v>
      </c>
      <c r="H44" s="21"/>
      <c r="I44" s="87">
        <v>1.6275462962962962E-3</v>
      </c>
      <c r="J44" s="25" t="str">
        <f>IF(I44=0," ",IF(I44&lt;=[1]Разряды!$D$33,[1]Разряды!$D$3,IF(I44&lt;=[1]Разряды!$E$33,[1]Разряды!$E$3,IF(I44&lt;=[1]Разряды!$F$33,[1]Разряды!$F$3,IF(I44&lt;=[1]Разряды!$G$33,[1]Разряды!$G$3,IF(I44&lt;=[1]Разряды!$H$33,[1]Разряды!$H$3,IF(I44&lt;=[1]Разряды!$I$33,[1]Разряды!$I$3,IF(I44&lt;=[1]Разряды!$J$33,[1]Разряды!$J$3,"б/р"))))))))</f>
        <v>1р</v>
      </c>
      <c r="K44" s="42" t="s">
        <v>93</v>
      </c>
      <c r="L44" s="40" t="str">
        <f>IF(B44=0," ",VLOOKUP($B44,[1]Женщины!$B$1:$H$65536,7,FALSE))</f>
        <v>Маринина Н.Н., Лукичёв А.В.</v>
      </c>
    </row>
    <row r="45" spans="1:12" x14ac:dyDescent="0.25">
      <c r="A45" s="16">
        <v>2</v>
      </c>
      <c r="B45" s="17">
        <v>76</v>
      </c>
      <c r="C45" s="40" t="str">
        <f>IF(B45=0," ",VLOOKUP(B45,[1]Женщины!B$1:H$65536,2,FALSE))</f>
        <v>Бойцева Дарья</v>
      </c>
      <c r="D45" s="41" t="str">
        <f>IF(B45=0," ",VLOOKUP($B45,[1]Женщины!$B$1:$H$65536,3,FALSE))</f>
        <v>04.04.1995</v>
      </c>
      <c r="E45" s="42" t="str">
        <f>IF(B45=0," ",IF(VLOOKUP($B45,[1]Женщины!$B$1:$H$65536,4,FALSE)=0," ",VLOOKUP($B45,[1]Женщины!$B$1:$H$65536,4,FALSE)))</f>
        <v>1р</v>
      </c>
      <c r="F45" s="40" t="str">
        <f>IF(B45=0," ",VLOOKUP($B45,[1]Женщины!$B$1:$H$65536,5,FALSE))</f>
        <v>Ярославская</v>
      </c>
      <c r="G45" s="40" t="str">
        <f>IF(B45=0," ",VLOOKUP($B45,[1]Женщины!$B$1:$H$65536,6,FALSE))</f>
        <v>Рыбинск, СДЮСШОР-2</v>
      </c>
      <c r="H45" s="21"/>
      <c r="I45" s="87">
        <v>1.6343749999999998E-3</v>
      </c>
      <c r="J45" s="25" t="str">
        <f>IF(I45=0," ",IF(I45&lt;=[1]Разряды!$D$33,[1]Разряды!$D$3,IF(I45&lt;=[1]Разряды!$E$33,[1]Разряды!$E$3,IF(I45&lt;=[1]Разряды!$F$33,[1]Разряды!$F$3,IF(I45&lt;=[1]Разряды!$G$33,[1]Разряды!$G$3,IF(I45&lt;=[1]Разряды!$H$33,[1]Разряды!$H$3,IF(I45&lt;=[1]Разряды!$I$33,[1]Разряды!$I$3,IF(I45&lt;=[1]Разряды!$J$33,[1]Разряды!$J$3,"б/р"))))))))</f>
        <v>1р</v>
      </c>
      <c r="K45" s="44">
        <v>20</v>
      </c>
      <c r="L45" s="45" t="str">
        <f>IF(B45=0," ",VLOOKUP($B45,[1]Женщины!$B$1:$H$65536,7,FALSE))</f>
        <v>Иванова И.М., Соколова Н.М.</v>
      </c>
    </row>
    <row r="46" spans="1:12" x14ac:dyDescent="0.25">
      <c r="A46" s="16">
        <v>3</v>
      </c>
      <c r="B46" s="17">
        <v>170</v>
      </c>
      <c r="C46" s="40" t="str">
        <f>IF(B46=0," ",VLOOKUP(B46,[1]Женщины!B$1:H$65536,2,FALSE))</f>
        <v>Корнилова Анна</v>
      </c>
      <c r="D46" s="41" t="str">
        <f>IF(B46=0," ",VLOOKUP($B46,[1]Женщины!$B$1:$H$65536,3,FALSE))</f>
        <v>15.08.1993</v>
      </c>
      <c r="E46" s="42" t="str">
        <f>IF(B46=0," ",IF(VLOOKUP($B46,[1]Женщины!$B$1:$H$65536,4,FALSE)=0," ",VLOOKUP($B46,[1]Женщины!$B$1:$H$65536,4,FALSE)))</f>
        <v>КМС</v>
      </c>
      <c r="F46" s="40" t="str">
        <f>IF(B46=0," ",VLOOKUP($B46,[1]Женщины!$B$1:$H$65536,5,FALSE))</f>
        <v>Р-ка Коми</v>
      </c>
      <c r="G46" s="140" t="str">
        <f>IF(B46=0," ",VLOOKUP($B46,[1]Женщины!$B$1:$H$65536,6,FALSE))</f>
        <v>Сыктывкар, КДЮСШ-7</v>
      </c>
      <c r="H46" s="21"/>
      <c r="I46" s="87">
        <v>1.647222222222222E-3</v>
      </c>
      <c r="J46" s="25" t="str">
        <f>IF(I46=0," ",IF(I46&lt;=[1]Разряды!$D$33,[1]Разряды!$D$3,IF(I46&lt;=[1]Разряды!$E$33,[1]Разряды!$E$3,IF(I46&lt;=[1]Разряды!$F$33,[1]Разряды!$F$3,IF(I46&lt;=[1]Разряды!$G$33,[1]Разряды!$G$3,IF(I46&lt;=[1]Разряды!$H$33,[1]Разряды!$H$3,IF(I46&lt;=[1]Разряды!$I$33,[1]Разряды!$I$3,IF(I46&lt;=[1]Разряды!$J$33,[1]Разряды!$J$3,"б/р"))))))))</f>
        <v>1р</v>
      </c>
      <c r="K46" s="85">
        <v>17</v>
      </c>
      <c r="L46" s="40" t="str">
        <f>IF(B46=0," ",VLOOKUP($B46,[1]Женщины!$B$1:$H$65536,7,FALSE))</f>
        <v>Панюкова М.А.</v>
      </c>
    </row>
    <row r="47" spans="1:12" x14ac:dyDescent="0.25">
      <c r="A47" s="25">
        <v>4</v>
      </c>
      <c r="B47" s="17">
        <v>208</v>
      </c>
      <c r="C47" s="40" t="str">
        <f>IF(B47=0," ",VLOOKUP(B47,[1]Женщины!B$1:H$65536,2,FALSE))</f>
        <v>Белова Анастасия</v>
      </c>
      <c r="D47" s="41" t="str">
        <f>IF(B47=0," ",VLOOKUP($B47,[1]Женщины!$B$1:$H$65536,3,FALSE))</f>
        <v>1995</v>
      </c>
      <c r="E47" s="42" t="str">
        <f>IF(B47=0," ",IF(VLOOKUP($B47,[1]Женщины!$B$1:$H$65536,4,FALSE)=0," ",VLOOKUP($B47,[1]Женщины!$B$1:$H$65536,4,FALSE)))</f>
        <v>1р</v>
      </c>
      <c r="F47" s="40" t="str">
        <f>IF(B47=0," ",VLOOKUP($B47,[1]Женщины!$B$1:$H$65536,5,FALSE))</f>
        <v>Мурманская</v>
      </c>
      <c r="G47" s="40" t="str">
        <f>IF(B47=0," ",VLOOKUP($B47,[1]Женщины!$B$1:$H$65536,6,FALSE))</f>
        <v>Мурманск, СДЮСШОР-4</v>
      </c>
      <c r="H47" s="21"/>
      <c r="I47" s="87">
        <v>1.6835648148148148E-3</v>
      </c>
      <c r="J47" s="25" t="str">
        <f>IF(I47=0," ",IF(I47&lt;=[1]Разряды!$D$33,[1]Разряды!$D$3,IF(I47&lt;=[1]Разряды!$E$33,[1]Разряды!$E$3,IF(I47&lt;=[1]Разряды!$F$33,[1]Разряды!$F$3,IF(I47&lt;=[1]Разряды!$G$33,[1]Разряды!$G$3,IF(I47&lt;=[1]Разряды!$H$33,[1]Разряды!$H$3,IF(I47&lt;=[1]Разряды!$I$33,[1]Разряды!$I$3,IF(I47&lt;=[1]Разряды!$J$33,[1]Разряды!$J$3,"б/р"))))))))</f>
        <v>1р</v>
      </c>
      <c r="K47" s="85">
        <v>15</v>
      </c>
      <c r="L47" s="40" t="str">
        <f>IF(B47=0," ",VLOOKUP($B47,[1]Женщины!$B$1:$H$65536,7,FALSE))</f>
        <v>Шаверина Е.Н.</v>
      </c>
    </row>
    <row r="48" spans="1:12" x14ac:dyDescent="0.25">
      <c r="A48" s="25">
        <v>5</v>
      </c>
      <c r="B48" s="17">
        <v>207</v>
      </c>
      <c r="C48" s="40" t="str">
        <f>IF(B48=0," ",VLOOKUP(B48,[1]Женщины!B$1:H$65536,2,FALSE))</f>
        <v>Белозор Вера</v>
      </c>
      <c r="D48" s="41" t="str">
        <f>IF(B48=0," ",VLOOKUP($B48,[1]Женщины!$B$1:$H$65536,3,FALSE))</f>
        <v>1994</v>
      </c>
      <c r="E48" s="42" t="str">
        <f>IF(B48=0," ",IF(VLOOKUP($B48,[1]Женщины!$B$1:$H$65536,4,FALSE)=0," ",VLOOKUP($B48,[1]Женщины!$B$1:$H$65536,4,FALSE)))</f>
        <v>1р</v>
      </c>
      <c r="F48" s="40" t="str">
        <f>IF(B48=0," ",VLOOKUP($B48,[1]Женщины!$B$1:$H$65536,5,FALSE))</f>
        <v>Мурманская</v>
      </c>
      <c r="G48" s="40" t="str">
        <f>IF(B48=0," ",VLOOKUP($B48,[1]Женщины!$B$1:$H$65536,6,FALSE))</f>
        <v>Мурманск, СДЮСШОР-4, Динамо</v>
      </c>
      <c r="H48" s="21"/>
      <c r="I48" s="87">
        <v>1.7469907407407408E-3</v>
      </c>
      <c r="J48" s="25" t="str">
        <f>IF(I48=0," ",IF(I48&lt;=[1]Разряды!$D$33,[1]Разряды!$D$3,IF(I48&lt;=[1]Разряды!$E$33,[1]Разряды!$E$3,IF(I48&lt;=[1]Разряды!$F$33,[1]Разряды!$F$3,IF(I48&lt;=[1]Разряды!$G$33,[1]Разряды!$G$3,IF(I48&lt;=[1]Разряды!$H$33,[1]Разряды!$H$3,IF(I48&lt;=[1]Разряды!$I$33,[1]Разряды!$I$3,IF(I48&lt;=[1]Разряды!$J$33,[1]Разряды!$J$3,"б/р"))))))))</f>
        <v>2р</v>
      </c>
      <c r="K48" s="44">
        <v>0</v>
      </c>
      <c r="L48" s="140" t="str">
        <f>IF(B48=0," ",VLOOKUP($B48,[1]Женщины!$B$1:$H$65536,7,FALSE))</f>
        <v>Семенов Р.В.</v>
      </c>
    </row>
    <row r="49" spans="1:12" x14ac:dyDescent="0.25">
      <c r="A49" s="25"/>
      <c r="B49" s="88"/>
      <c r="C49" s="18"/>
      <c r="D49" s="19"/>
      <c r="E49" s="20"/>
      <c r="F49" s="18"/>
      <c r="G49" s="18"/>
      <c r="H49" s="26"/>
      <c r="I49" s="83"/>
      <c r="J49" s="23"/>
      <c r="K49" s="12"/>
      <c r="L49" s="18"/>
    </row>
    <row r="50" spans="1:12" x14ac:dyDescent="0.25">
      <c r="A50" s="12"/>
      <c r="B50" s="12"/>
      <c r="C50" s="12"/>
      <c r="D50" s="54"/>
      <c r="E50" s="12"/>
      <c r="F50" s="284" t="s">
        <v>22</v>
      </c>
      <c r="G50" s="284"/>
      <c r="H50" s="28"/>
      <c r="I50" s="285" t="s">
        <v>29</v>
      </c>
      <c r="J50" s="285"/>
      <c r="K50" s="267"/>
      <c r="L50" s="49" t="s">
        <v>138</v>
      </c>
    </row>
    <row r="51" spans="1:12" x14ac:dyDescent="0.25">
      <c r="A51" s="16">
        <v>1</v>
      </c>
      <c r="B51" s="17">
        <v>1</v>
      </c>
      <c r="C51" s="18" t="str">
        <f>IF(B51=0," ",VLOOKUP(B51,[1]Женщины!B$1:H$65536,2,FALSE))</f>
        <v>Поспелова Марина</v>
      </c>
      <c r="D51" s="19" t="str">
        <f>IF(B51=0," ",VLOOKUP($B51,[1]Женщины!$B$1:$H$65536,3,FALSE))</f>
        <v>23.07.1990</v>
      </c>
      <c r="E51" s="20" t="str">
        <f>IF(B51=0," ",IF(VLOOKUP($B51,[1]Женщины!$B$1:$H$65536,4,FALSE)=0," ",VLOOKUP($B51,[1]Женщины!$B$1:$H$65536,4,FALSE)))</f>
        <v>МСМК</v>
      </c>
      <c r="F51" s="18" t="str">
        <f>IF(B51=0," ",VLOOKUP($B51,[1]Женщины!$B$1:$H$65536,5,FALSE))</f>
        <v>Ярославская</v>
      </c>
      <c r="G51" s="18" t="str">
        <f>IF(B51=0," ",VLOOKUP($B51,[1]Женщины!$B$1:$H$65536,6,FALSE))</f>
        <v>Ярославль, СДЮСШОР-19</v>
      </c>
      <c r="H51" s="26"/>
      <c r="I51" s="83">
        <v>1.4631944444444447E-3</v>
      </c>
      <c r="J51" s="42" t="s">
        <v>94</v>
      </c>
      <c r="K51" s="12" t="s">
        <v>21</v>
      </c>
      <c r="L51" s="52" t="str">
        <f>IF(B51=0," ",VLOOKUP($B51,[1]Женщины!$B$1:$H$65536,7,FALSE))</f>
        <v>Круговой К.Н.</v>
      </c>
    </row>
    <row r="52" spans="1:12" x14ac:dyDescent="0.25">
      <c r="A52" s="16">
        <v>2</v>
      </c>
      <c r="B52" s="17">
        <v>194</v>
      </c>
      <c r="C52" s="40" t="str">
        <f>IF(B52=0," ",VLOOKUP(B52,[1]Женщины!B$1:H$65536,2,FALSE))</f>
        <v>Дудченко Татьяна</v>
      </c>
      <c r="D52" s="41" t="str">
        <f>IF(B52=0," ",VLOOKUP($B52,[1]Женщины!$B$1:$H$65536,3,FALSE))</f>
        <v>18.11.1983</v>
      </c>
      <c r="E52" s="42" t="str">
        <f>IF(B52=0," ",IF(VLOOKUP($B52,[1]Женщины!$B$1:$H$65536,4,FALSE)=0," ",VLOOKUP($B52,[1]Женщины!$B$1:$H$65536,4,FALSE)))</f>
        <v>МСМК</v>
      </c>
      <c r="F52" s="40" t="str">
        <f>IF(B52=0," ",VLOOKUP($B52,[1]Женщины!$B$1:$H$65536,5,FALSE))</f>
        <v>Мурманская</v>
      </c>
      <c r="G52" s="140" t="str">
        <f>IF(B52=0," ",VLOOKUP($B52,[1]Женщины!$B$1:$H$65536,6,FALSE))</f>
        <v>Мурманск, СДЮСШОР-4, ЦСП</v>
      </c>
      <c r="H52" s="21"/>
      <c r="I52" s="87">
        <v>1.4907407407407406E-3</v>
      </c>
      <c r="J52" s="25" t="str">
        <f>IF(I52=0," ",IF(I52&lt;=[1]Разряды!$D$33,[1]Разряды!$D$3,IF(I52&lt;=[1]Разряды!$E$33,[1]Разряды!$E$3,IF(I52&lt;=[1]Разряды!$F$33,[1]Разряды!$F$3,IF(I52&lt;=[1]Разряды!$G$33,[1]Разряды!$G$3,IF(I52&lt;=[1]Разряды!$H$33,[1]Разряды!$H$3,IF(I52&lt;=[1]Разряды!$I$33,[1]Разряды!$I$3,IF(I52&lt;=[1]Разряды!$J$33,[1]Разряды!$J$3,"б/р"))))))))</f>
        <v>кмс</v>
      </c>
      <c r="K52" s="85">
        <v>17</v>
      </c>
      <c r="L52" s="40" t="str">
        <f>IF(B52=0," ",VLOOKUP($B52,[1]Женщины!$B$1:$H$65536,7,FALSE))</f>
        <v>ЗТР Савенков П.В.</v>
      </c>
    </row>
    <row r="53" spans="1:12" x14ac:dyDescent="0.25">
      <c r="A53" s="16">
        <v>3</v>
      </c>
      <c r="B53" s="20">
        <v>472</v>
      </c>
      <c r="C53" s="18" t="str">
        <f>IF(B53=0," ",VLOOKUP(B53,[1]Женщины!B$1:H$65536,2,FALSE))</f>
        <v>Самигулина Эльмира</v>
      </c>
      <c r="D53" s="19" t="str">
        <f>IF(B53=0," ",VLOOKUP($B53,[1]Женщины!$B$1:$H$65536,3,FALSE))</f>
        <v>24.10.1992</v>
      </c>
      <c r="E53" s="20" t="str">
        <f>IF(B53=0," ",IF(VLOOKUP($B53,[1]Женщины!$B$1:$H$65536,4,FALSE)=0," ",VLOOKUP($B53,[1]Женщины!$B$1:$H$65536,4,FALSE)))</f>
        <v>МС</v>
      </c>
      <c r="F53" s="18" t="str">
        <f>IF(B53=0," ",VLOOKUP($B53,[1]Женщины!$B$1:$H$65536,5,FALSE))</f>
        <v>Москва</v>
      </c>
      <c r="G53" s="18" t="str">
        <f>IF(B53=0," ",VLOOKUP($B53,[1]Женщины!$B$1:$H$65536,6,FALSE))</f>
        <v>Москва, ШВСМ</v>
      </c>
      <c r="H53" s="26"/>
      <c r="I53" s="83">
        <v>1.4934027777777777E-3</v>
      </c>
      <c r="J53" s="25" t="str">
        <f>IF(I53=0," ",IF(I53&lt;=[1]Разряды!$D$33,[1]Разряды!$D$3,IF(I53&lt;=[1]Разряды!$E$33,[1]Разряды!$E$3,IF(I53&lt;=[1]Разряды!$F$33,[1]Разряды!$F$3,IF(I53&lt;=[1]Разряды!$G$33,[1]Разряды!$G$3,IF(I53&lt;=[1]Разряды!$H$33,[1]Разряды!$H$3,IF(I53&lt;=[1]Разряды!$I$33,[1]Разряды!$I$3,IF(I53&lt;=[1]Разряды!$J$33,[1]Разряды!$J$3,"б/р"))))))))</f>
        <v>кмс</v>
      </c>
      <c r="K53" s="12" t="s">
        <v>20</v>
      </c>
      <c r="L53" s="24" t="str">
        <f>IF(B53=0," ",VLOOKUP($B53,[1]Женщины!$B$1:$H$65536,7,FALSE))</f>
        <v>Плескач-Стыркина С.П., Бусырев А.В.</v>
      </c>
    </row>
    <row r="54" spans="1:12" x14ac:dyDescent="0.25">
      <c r="A54" s="25">
        <v>4</v>
      </c>
      <c r="B54" s="17">
        <v>471</v>
      </c>
      <c r="C54" s="18" t="str">
        <f>IF(B54=0," ",VLOOKUP(B54,[1]Женщины!B$1:H$65536,2,FALSE))</f>
        <v>Мурашова Елена</v>
      </c>
      <c r="D54" s="19" t="str">
        <f>IF(B54=0," ",VLOOKUP($B54,[1]Женщины!$B$1:$H$65536,3,FALSE))</f>
        <v>05.10.1987</v>
      </c>
      <c r="E54" s="20" t="str">
        <f>IF(B54=0," ",IF(VLOOKUP($B54,[1]Женщины!$B$1:$H$65536,4,FALSE)=0," ",VLOOKUP($B54,[1]Женщины!$B$1:$H$65536,4,FALSE)))</f>
        <v>МС</v>
      </c>
      <c r="F54" s="18" t="str">
        <f>IF(B54=0," ",VLOOKUP($B54,[1]Женщины!$B$1:$H$65536,5,FALSE))</f>
        <v>Москва</v>
      </c>
      <c r="G54" s="18" t="str">
        <f>IF(B54=0," ",VLOOKUP($B54,[1]Женщины!$B$1:$H$65536,6,FALSE))</f>
        <v>Москва, ШВСМ</v>
      </c>
      <c r="H54" s="26"/>
      <c r="I54" s="83">
        <v>1.5342592592592593E-3</v>
      </c>
      <c r="J54" s="25" t="str">
        <f>IF(I54=0," ",IF(I54&lt;=[1]Разряды!$D$33,[1]Разряды!$D$3,IF(I54&lt;=[1]Разряды!$E$33,[1]Разряды!$E$3,IF(I54&lt;=[1]Разряды!$F$33,[1]Разряды!$F$3,IF(I54&lt;=[1]Разряды!$G$33,[1]Разряды!$G$3,IF(I54&lt;=[1]Разряды!$H$33,[1]Разряды!$H$3,IF(I54&lt;=[1]Разряды!$I$33,[1]Разряды!$I$3,IF(I54&lt;=[1]Разряды!$J$33,[1]Разряды!$J$3,"б/р"))))))))</f>
        <v>кмс</v>
      </c>
      <c r="K54" s="12" t="s">
        <v>20</v>
      </c>
      <c r="L54" s="18" t="str">
        <f>IF(B54=0," ",VLOOKUP($B54,[1]Женщины!$B$1:$H$65536,7,FALSE))</f>
        <v>Бусырев А.В.</v>
      </c>
    </row>
    <row r="55" spans="1:12" x14ac:dyDescent="0.25">
      <c r="A55" s="25">
        <v>5</v>
      </c>
      <c r="B55" s="17">
        <v>4</v>
      </c>
      <c r="C55" s="18" t="str">
        <f>IF(B55=0," ",VLOOKUP(B55,[1]Женщины!B$1:H$65536,2,FALSE))</f>
        <v>Озерова Анна</v>
      </c>
      <c r="D55" s="19" t="str">
        <f>IF(B55=0," ",VLOOKUP($B55,[1]Женщины!$B$1:$H$65536,3,FALSE))</f>
        <v>13.06.1992</v>
      </c>
      <c r="E55" s="20" t="str">
        <f>IF(B55=0," ",IF(VLOOKUP($B55,[1]Женщины!$B$1:$H$65536,4,FALSE)=0," ",VLOOKUP($B55,[1]Женщины!$B$1:$H$65536,4,FALSE)))</f>
        <v>КМС</v>
      </c>
      <c r="F55" s="18" t="str">
        <f>IF(B55=0," ",VLOOKUP($B55,[1]Женщины!$B$1:$H$65536,5,FALSE))</f>
        <v>Ярославская</v>
      </c>
      <c r="G55" s="18" t="str">
        <f>IF(B55=0," ",VLOOKUP($B55,[1]Женщины!$B$1:$H$65536,6,FALSE))</f>
        <v>Ярославль, СДЮСШОР-19</v>
      </c>
      <c r="H55" s="26"/>
      <c r="I55" s="83">
        <v>1.5479166666666668E-3</v>
      </c>
      <c r="J55" s="25" t="str">
        <f>IF(I55=0," ",IF(I55&lt;=[1]Разряды!$D$33,[1]Разряды!$D$3,IF(I55&lt;=[1]Разряды!$E$33,[1]Разряды!$E$3,IF(I55&lt;=[1]Разряды!$F$33,[1]Разряды!$F$3,IF(I55&lt;=[1]Разряды!$G$33,[1]Разряды!$G$3,IF(I55&lt;=[1]Разряды!$H$33,[1]Разряды!$H$3,IF(I55&lt;=[1]Разряды!$I$33,[1]Разряды!$I$3,IF(I55&lt;=[1]Разряды!$J$33,[1]Разряды!$J$3,"б/р"))))))))</f>
        <v>кмс</v>
      </c>
      <c r="K55" s="12">
        <v>15</v>
      </c>
      <c r="L55" s="18" t="str">
        <f>IF(B55=0," ",VLOOKUP($B55,[1]Женщины!$B$1:$H$65536,7,FALSE))</f>
        <v>Тюленев С.А.</v>
      </c>
    </row>
    <row r="56" spans="1:12" x14ac:dyDescent="0.25">
      <c r="A56" s="25">
        <v>6</v>
      </c>
      <c r="B56" s="391">
        <v>107</v>
      </c>
      <c r="C56" s="40" t="str">
        <f>IF(B56=0," ",VLOOKUP(B56,[1]Женщины!B$1:H$65536,2,FALSE))</f>
        <v>Зверева Марина</v>
      </c>
      <c r="D56" s="41" t="str">
        <f>IF(B56=0," ",VLOOKUP($B56,[1]Женщины!$B$1:$H$65536,3,FALSE))</f>
        <v>06.08.1986</v>
      </c>
      <c r="E56" s="42" t="str">
        <f>IF(B56=0," ",IF(VLOOKUP($B56,[1]Женщины!$B$1:$H$65536,4,FALSE)=0," ",VLOOKUP($B56,[1]Женщины!$B$1:$H$65536,4,FALSE)))</f>
        <v>1р</v>
      </c>
      <c r="F56" s="40" t="str">
        <f>IF(B56=0," ",VLOOKUP($B56,[1]Женщины!$B$1:$H$65536,5,FALSE))</f>
        <v>Ярославская</v>
      </c>
      <c r="G56" s="140" t="str">
        <f>IF(B56=0," ",VLOOKUP($B56,[1]Женщины!$B$1:$H$65536,6,FALSE))</f>
        <v>Рыбинск, СДЮСШОР-2</v>
      </c>
      <c r="H56" s="21"/>
      <c r="I56" s="87">
        <v>1.5724537037037035E-3</v>
      </c>
      <c r="J56" s="25" t="str">
        <f>IF(I56=0," ",IF(I56&lt;=[1]Разряды!$D$33,[1]Разряды!$D$3,IF(I56&lt;=[1]Разряды!$E$33,[1]Разряды!$E$3,IF(I56&lt;=[1]Разряды!$F$33,[1]Разряды!$F$3,IF(I56&lt;=[1]Разряды!$G$33,[1]Разряды!$G$3,IF(I56&lt;=[1]Разряды!$H$33,[1]Разряды!$H$3,IF(I56&lt;=[1]Разряды!$I$33,[1]Разряды!$I$3,IF(I56&lt;=[1]Разряды!$J$33,[1]Разряды!$J$3,"б/р"))))))))</f>
        <v>кмс</v>
      </c>
      <c r="K56" s="85" t="s">
        <v>20</v>
      </c>
      <c r="L56" s="40" t="str">
        <f>IF(B56=0," ",VLOOKUP($B56,[1]Женщины!$B$1:$H$65536,7,FALSE))</f>
        <v xml:space="preserve">Кузнецова А.Л. </v>
      </c>
    </row>
    <row r="57" spans="1:12" x14ac:dyDescent="0.25">
      <c r="A57" s="25">
        <v>7</v>
      </c>
      <c r="B57" s="391">
        <v>507</v>
      </c>
      <c r="C57" s="18" t="str">
        <f>IF(B57=0," ",VLOOKUP(B57,[1]Женщины!B$1:H$65536,2,FALSE))</f>
        <v>Пахтусова Дина</v>
      </c>
      <c r="D57" s="19" t="str">
        <f>IF(B57=0," ",VLOOKUP($B57,[1]Женщины!$B$1:$H$65536,3,FALSE))</f>
        <v>22.11.1991</v>
      </c>
      <c r="E57" s="20" t="str">
        <f>IF(B57=0," ",IF(VLOOKUP($B57,[1]Женщины!$B$1:$H$65536,4,FALSE)=0," ",VLOOKUP($B57,[1]Женщины!$B$1:$H$65536,4,FALSE)))</f>
        <v>1р</v>
      </c>
      <c r="F57" s="18" t="str">
        <f>IF(B57=0," ",VLOOKUP($B57,[1]Женщины!$B$1:$H$65536,5,FALSE))</f>
        <v>Архангельская</v>
      </c>
      <c r="G57" s="18" t="str">
        <f>IF(B57=0," ",VLOOKUP($B57,[1]Женщины!$B$1:$H$65536,6,FALSE))</f>
        <v xml:space="preserve">Архангельск </v>
      </c>
      <c r="H57" s="26"/>
      <c r="I57" s="83">
        <v>1.5787037037037037E-3</v>
      </c>
      <c r="J57" s="25" t="str">
        <f>IF(I57=0," ",IF(I57&lt;=[1]Разряды!$D$33,[1]Разряды!$D$3,IF(I57&lt;=[1]Разряды!$E$33,[1]Разряды!$E$3,IF(I57&lt;=[1]Разряды!$F$33,[1]Разряды!$F$3,IF(I57&lt;=[1]Разряды!$G$33,[1]Разряды!$G$3,IF(I57&lt;=[1]Разряды!$H$33,[1]Разряды!$H$3,IF(I57&lt;=[1]Разряды!$I$33,[1]Разряды!$I$3,IF(I57&lt;=[1]Разряды!$J$33,[1]Разряды!$J$3,"б/р"))))))))</f>
        <v>1р</v>
      </c>
      <c r="K57" s="12" t="s">
        <v>20</v>
      </c>
      <c r="L57" s="18" t="str">
        <f>IF(B57=0," ",VLOOKUP($B57,[1]Женщины!$B$1:$H$65536,7,FALSE))</f>
        <v>Мосеев А.А.</v>
      </c>
    </row>
    <row r="58" spans="1:12" x14ac:dyDescent="0.25">
      <c r="A58" s="76">
        <v>8</v>
      </c>
      <c r="B58" s="56">
        <v>286</v>
      </c>
      <c r="C58" s="18" t="str">
        <f>IF(B58=0," ",VLOOKUP(B58,[1]Женщины!B$1:H$65536,2,FALSE))</f>
        <v>Сорокина Ольга</v>
      </c>
      <c r="D58" s="19" t="str">
        <f>IF(B58=0," ",VLOOKUP($B58,[1]Женщины!$B$1:$H$65536,3,FALSE))</f>
        <v>09.11.1991</v>
      </c>
      <c r="E58" s="20" t="str">
        <f>IF(B58=0," ",IF(VLOOKUP($B58,[1]Женщины!$B$1:$H$65536,4,FALSE)=0," ",VLOOKUP($B58,[1]Женщины!$B$1:$H$65536,4,FALSE)))</f>
        <v>1р</v>
      </c>
      <c r="F58" s="18" t="str">
        <f>IF(B58=0," ",VLOOKUP($B58,[1]Женщины!$B$1:$H$65536,5,FALSE))</f>
        <v>Вологодская</v>
      </c>
      <c r="G58" s="18" t="str">
        <f>IF(B58=0," ",VLOOKUP($B58,[1]Женщины!$B$1:$H$65536,6,FALSE))</f>
        <v>Вологда, АУ ФКиС ЦСП</v>
      </c>
      <c r="H58" s="26"/>
      <c r="I58" s="83">
        <v>1.6627314814814814E-3</v>
      </c>
      <c r="J58" s="25" t="str">
        <f>IF(I58=0," ",IF(I58&lt;=[1]Разряды!$D$33,[1]Разряды!$D$3,IF(I58&lt;=[1]Разряды!$E$33,[1]Разряды!$E$3,IF(I58&lt;=[1]Разряды!$F$33,[1]Разряды!$F$3,IF(I58&lt;=[1]Разряды!$G$33,[1]Разряды!$G$3,IF(I58&lt;=[1]Разряды!$H$33,[1]Разряды!$H$3,IF(I58&lt;=[1]Разряды!$I$33,[1]Разряды!$I$3,IF(I58&lt;=[1]Разряды!$J$33,[1]Разряды!$J$3,"б/р"))))))))</f>
        <v>1р</v>
      </c>
      <c r="K58" s="12" t="s">
        <v>20</v>
      </c>
      <c r="L58" s="18" t="str">
        <f>IF(B58=0," ",VLOOKUP($B58,[1]Женщины!$B$1:$H$65536,7,FALSE))</f>
        <v>Синицкий А.Д.</v>
      </c>
    </row>
    <row r="59" spans="1:12" x14ac:dyDescent="0.25">
      <c r="A59" s="25">
        <v>9</v>
      </c>
      <c r="B59" s="66">
        <v>5</v>
      </c>
      <c r="C59" s="18" t="str">
        <f>IF(B59=0," ",VLOOKUP(B59,[1]Женщины!B$1:H$65536,2,FALSE))</f>
        <v>Цветкова Елена</v>
      </c>
      <c r="D59" s="19" t="str">
        <f>IF(B59=0," ",VLOOKUP($B59,[1]Женщины!$B$1:$H$65536,3,FALSE))</f>
        <v>27.09.1992</v>
      </c>
      <c r="E59" s="20" t="str">
        <f>IF(B59=0," ",IF(VLOOKUP($B59,[1]Женщины!$B$1:$H$65536,4,FALSE)=0," ",VLOOKUP($B59,[1]Женщины!$B$1:$H$65536,4,FALSE)))</f>
        <v>1р</v>
      </c>
      <c r="F59" s="18" t="str">
        <f>IF(B59=0," ",VLOOKUP($B59,[1]Женщины!$B$1:$H$65536,5,FALSE))</f>
        <v>Ярославская</v>
      </c>
      <c r="G59" s="18" t="str">
        <f>IF(B59=0," ",VLOOKUP($B59,[1]Женщины!$B$1:$H$65536,6,FALSE))</f>
        <v>Ярославль, СДЮСШОР-19</v>
      </c>
      <c r="H59" s="26"/>
      <c r="I59" s="83">
        <v>1.6917824074074075E-3</v>
      </c>
      <c r="J59" s="25" t="str">
        <f>IF(I59=0," ",IF(I59&lt;=[1]Разряды!$D$33,[1]Разряды!$D$3,IF(I59&lt;=[1]Разряды!$E$33,[1]Разряды!$E$3,IF(I59&lt;=[1]Разряды!$F$33,[1]Разряды!$F$3,IF(I59&lt;=[1]Разряды!$G$33,[1]Разряды!$G$3,IF(I59&lt;=[1]Разряды!$H$33,[1]Разряды!$H$3,IF(I59&lt;=[1]Разряды!$I$33,[1]Разряды!$I$3,IF(I59&lt;=[1]Разряды!$J$33,[1]Разряды!$J$3,"б/р"))))))))</f>
        <v>2р</v>
      </c>
      <c r="K59" s="12" t="s">
        <v>20</v>
      </c>
      <c r="L59" s="18" t="str">
        <f>IF(B59=0," ",VLOOKUP($B59,[1]Женщины!$B$1:$H$65536,7,FALSE))</f>
        <v>Хрущева Л.В.</v>
      </c>
    </row>
    <row r="60" spans="1:12" x14ac:dyDescent="0.25">
      <c r="A60" s="76"/>
      <c r="B60" s="56">
        <v>121</v>
      </c>
      <c r="C60" s="18" t="str">
        <f>IF(B60=0," ",VLOOKUP(B60,[1]Женщины!B$1:H$65536,2,FALSE))</f>
        <v>Лебедева Светлана</v>
      </c>
      <c r="D60" s="19" t="str">
        <f>IF(B60=0," ",VLOOKUP($B60,[1]Женщины!$B$1:$H$65536,3,FALSE))</f>
        <v>05.09.1984</v>
      </c>
      <c r="E60" s="20" t="str">
        <f>IF(B60=0," ",IF(VLOOKUP($B60,[1]Женщины!$B$1:$H$65536,4,FALSE)=0," ",VLOOKUP($B60,[1]Женщины!$B$1:$H$65536,4,FALSE)))</f>
        <v>МС</v>
      </c>
      <c r="F60" s="18" t="str">
        <f>IF(B60=0," ",VLOOKUP($B60,[1]Женщины!$B$1:$H$65536,5,FALSE))</f>
        <v>Ярославская</v>
      </c>
      <c r="G60" s="18" t="str">
        <f>IF(B60=0," ",VLOOKUP($B60,[1]Женщины!$B$1:$H$65536,6,FALSE))</f>
        <v>Рыбинск, СДЮСШОР-2</v>
      </c>
      <c r="H60" s="26"/>
      <c r="I60" s="413" t="s">
        <v>91</v>
      </c>
      <c r="J60" s="25"/>
      <c r="K60" s="12" t="s">
        <v>20</v>
      </c>
      <c r="L60" s="18" t="str">
        <f>IF(B60=0," ",VLOOKUP($B60,[1]Женщины!$B$1:$H$65536,7,FALSE))</f>
        <v>Пивентьев С.А.</v>
      </c>
    </row>
    <row r="61" spans="1:12" ht="15.75" thickBot="1" x14ac:dyDescent="0.3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</row>
    <row r="62" spans="1:12" ht="15.75" thickTop="1" x14ac:dyDescent="0.25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</row>
    <row r="63" spans="1:12" x14ac:dyDescent="0.25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</row>
    <row r="64" spans="1:12" x14ac:dyDescent="0.25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</row>
    <row r="65" spans="1:12" x14ac:dyDescent="0.25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</row>
    <row r="66" spans="1:12" x14ac:dyDescent="0.25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</row>
    <row r="67" spans="1:12" x14ac:dyDescent="0.25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</row>
    <row r="68" spans="1:12" x14ac:dyDescent="0.25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</row>
    <row r="69" spans="1:12" x14ac:dyDescent="0.25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</row>
    <row r="70" spans="1:12" x14ac:dyDescent="0.25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</row>
    <row r="71" spans="1:12" x14ac:dyDescent="0.25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</row>
    <row r="72" spans="1:12" x14ac:dyDescent="0.25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</row>
    <row r="73" spans="1:12" x14ac:dyDescent="0.25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</row>
    <row r="74" spans="1:12" x14ac:dyDescent="0.25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</row>
    <row r="75" spans="1:12" x14ac:dyDescent="0.25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</row>
    <row r="76" spans="1:12" x14ac:dyDescent="0.25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</row>
    <row r="77" spans="1:12" x14ac:dyDescent="0.25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</row>
    <row r="78" spans="1:12" x14ac:dyDescent="0.25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</row>
    <row r="79" spans="1:12" x14ac:dyDescent="0.25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</row>
  </sheetData>
  <mergeCells count="27">
    <mergeCell ref="F50:G50"/>
    <mergeCell ref="I50:J50"/>
    <mergeCell ref="F43:G43"/>
    <mergeCell ref="I43:J43"/>
    <mergeCell ref="K9:K10"/>
    <mergeCell ref="L9:L10"/>
    <mergeCell ref="F11:G11"/>
    <mergeCell ref="I11:J11"/>
    <mergeCell ref="F33:G33"/>
    <mergeCell ref="I33:J33"/>
    <mergeCell ref="E9:E10"/>
    <mergeCell ref="F9:F10"/>
    <mergeCell ref="G9:G10"/>
    <mergeCell ref="H9:I9"/>
    <mergeCell ref="J9:J10"/>
    <mergeCell ref="A1:L1"/>
    <mergeCell ref="A3:L3"/>
    <mergeCell ref="H10:I10"/>
    <mergeCell ref="A4:L4"/>
    <mergeCell ref="A2:L2"/>
    <mergeCell ref="F6:G6"/>
    <mergeCell ref="I7:J7"/>
    <mergeCell ref="I8:J8"/>
    <mergeCell ref="A9:A10"/>
    <mergeCell ref="B9:B10"/>
    <mergeCell ref="C9:C10"/>
    <mergeCell ref="D9:D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opLeftCell="A22" workbookViewId="0">
      <selection activeCell="L28" sqref="L28"/>
    </sheetView>
  </sheetViews>
  <sheetFormatPr defaultRowHeight="15" x14ac:dyDescent="0.25"/>
  <cols>
    <col min="1" max="1" width="4.85546875" customWidth="1"/>
    <col min="2" max="2" width="6.7109375" customWidth="1"/>
    <col min="3" max="3" width="21.5703125" customWidth="1"/>
    <col min="4" max="4" width="11" customWidth="1"/>
    <col min="5" max="5" width="6.5703125" customWidth="1"/>
    <col min="6" max="6" width="16" customWidth="1"/>
    <col min="7" max="7" width="27" customWidth="1"/>
    <col min="8" max="8" width="5.42578125" style="67" customWidth="1"/>
    <col min="9" max="9" width="7.42578125" style="67" customWidth="1"/>
    <col min="10" max="10" width="6.42578125" customWidth="1"/>
    <col min="11" max="11" width="6.85546875" customWidth="1"/>
    <col min="12" max="12" width="27.85546875" customWidth="1"/>
  </cols>
  <sheetData>
    <row r="1" spans="1:12" ht="20.25" x14ac:dyDescent="0.3">
      <c r="A1" s="292" t="s">
        <v>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</row>
    <row r="2" spans="1:12" ht="20.25" x14ac:dyDescent="0.3">
      <c r="A2" s="292" t="s">
        <v>90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</row>
    <row r="3" spans="1:12" ht="22.5" x14ac:dyDescent="0.3">
      <c r="A3" s="293" t="s">
        <v>0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20.25" x14ac:dyDescent="0.3">
      <c r="A4" s="294" t="s">
        <v>27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</row>
    <row r="5" spans="1:12" ht="18.75" customHeight="1" x14ac:dyDescent="0.25">
      <c r="A5" s="1"/>
      <c r="B5" s="2"/>
      <c r="C5" s="2"/>
      <c r="D5" s="2"/>
      <c r="E5" s="2"/>
      <c r="F5" s="2" t="s">
        <v>2</v>
      </c>
      <c r="G5" s="2"/>
      <c r="H5" s="2"/>
      <c r="I5" s="2"/>
      <c r="J5" s="2"/>
      <c r="K5" s="2"/>
      <c r="L5" s="2"/>
    </row>
    <row r="6" spans="1:12" ht="15.75" x14ac:dyDescent="0.25">
      <c r="A6" s="1"/>
      <c r="B6" s="3"/>
      <c r="C6" s="3"/>
      <c r="D6" s="3"/>
      <c r="E6" s="3"/>
      <c r="F6" s="295" t="s">
        <v>31</v>
      </c>
      <c r="G6" s="295"/>
      <c r="H6" s="3"/>
      <c r="I6"/>
    </row>
    <row r="7" spans="1:12" ht="15" customHeight="1" x14ac:dyDescent="0.3">
      <c r="A7" s="7"/>
      <c r="B7" s="4"/>
      <c r="C7" s="4"/>
      <c r="E7" s="8"/>
      <c r="F7" s="1"/>
      <c r="G7" s="1"/>
      <c r="H7" s="8"/>
      <c r="I7" s="285"/>
      <c r="J7" s="285"/>
      <c r="K7" s="4" t="s">
        <v>4</v>
      </c>
      <c r="L7" s="6"/>
    </row>
    <row r="8" spans="1:12" x14ac:dyDescent="0.25">
      <c r="A8" s="1" t="s">
        <v>32</v>
      </c>
      <c r="B8" s="68"/>
      <c r="C8" s="68"/>
      <c r="D8" s="69"/>
      <c r="E8" s="9"/>
      <c r="F8" s="1"/>
      <c r="G8" s="1"/>
      <c r="H8" s="10"/>
      <c r="I8" s="286"/>
      <c r="J8" s="286"/>
      <c r="K8" s="6" t="s">
        <v>103</v>
      </c>
      <c r="L8" s="6"/>
    </row>
    <row r="9" spans="1:12" ht="15" customHeight="1" x14ac:dyDescent="0.25">
      <c r="A9" s="291" t="s">
        <v>7</v>
      </c>
      <c r="B9" s="291" t="s">
        <v>8</v>
      </c>
      <c r="C9" s="291" t="s">
        <v>9</v>
      </c>
      <c r="D9" s="287" t="s">
        <v>10</v>
      </c>
      <c r="E9" s="287" t="s">
        <v>11</v>
      </c>
      <c r="F9" s="287" t="s">
        <v>12</v>
      </c>
      <c r="G9" s="287" t="s">
        <v>13</v>
      </c>
      <c r="H9" s="289" t="s">
        <v>14</v>
      </c>
      <c r="I9" s="290"/>
      <c r="J9" s="291" t="s">
        <v>15</v>
      </c>
      <c r="K9" s="287" t="s">
        <v>16</v>
      </c>
      <c r="L9" s="296" t="s">
        <v>17</v>
      </c>
    </row>
    <row r="10" spans="1:12" x14ac:dyDescent="0.25">
      <c r="A10" s="288"/>
      <c r="B10" s="288"/>
      <c r="C10" s="288"/>
      <c r="D10" s="288"/>
      <c r="E10" s="288"/>
      <c r="F10" s="288"/>
      <c r="G10" s="288"/>
      <c r="H10" s="298" t="s">
        <v>18</v>
      </c>
      <c r="I10" s="299"/>
      <c r="J10" s="288"/>
      <c r="K10" s="288"/>
      <c r="L10" s="297"/>
    </row>
    <row r="11" spans="1:12" x14ac:dyDescent="0.25">
      <c r="A11" s="12"/>
      <c r="B11" s="12"/>
      <c r="C11" s="12"/>
      <c r="D11" s="13"/>
      <c r="E11" s="12"/>
      <c r="F11" s="284" t="s">
        <v>107</v>
      </c>
      <c r="G11" s="284"/>
      <c r="H11" s="14"/>
      <c r="I11" s="285" t="s">
        <v>29</v>
      </c>
      <c r="J11" s="285"/>
      <c r="K11" s="268"/>
      <c r="L11" s="6" t="s">
        <v>139</v>
      </c>
    </row>
    <row r="12" spans="1:12" x14ac:dyDescent="0.25">
      <c r="A12" s="16">
        <v>1</v>
      </c>
      <c r="B12" s="17">
        <v>79</v>
      </c>
      <c r="C12" s="18" t="str">
        <f>IF(B12=0," ",VLOOKUP(B12,[1]Женщины!B$1:H$65536,2,FALSE))</f>
        <v>Колесова Анна</v>
      </c>
      <c r="D12" s="19" t="str">
        <f>IF(B12=0," ",VLOOKUP($B12,[1]Женщины!$B$1:$H$65536,3,FALSE))</f>
        <v>30.04.1999</v>
      </c>
      <c r="E12" s="20" t="str">
        <f>IF(B12=0," ",IF(VLOOKUP($B12,[1]Женщины!$B$1:$H$65536,4,FALSE)=0," ",VLOOKUP($B12,[1]Женщины!$B$1:$H$65536,4,FALSE)))</f>
        <v>1р</v>
      </c>
      <c r="F12" s="18" t="str">
        <f>IF(B12=0," ",VLOOKUP($B12,[1]Женщины!$B$1:$H$65536,5,FALSE))</f>
        <v>Ярославская</v>
      </c>
      <c r="G12" s="18" t="str">
        <f>IF(B12=0," ",VLOOKUP($B12,[1]Женщины!$B$1:$H$65536,6,FALSE))</f>
        <v>Рыбинск, СДЮСШОР-2</v>
      </c>
      <c r="H12" s="26"/>
      <c r="I12" s="83">
        <v>3.3999999999999998E-3</v>
      </c>
      <c r="J12" s="23" t="str">
        <f>IF(I12=0," ",IF(I12&lt;=[1]Разряды!$D$34,[1]Разряды!$D$3,IF(I12&lt;=[1]Разряды!$E$34,[1]Разряды!$E$3,IF(I12&lt;=[1]Разряды!$F$34,[1]Разряды!$F$3,IF(I12&lt;=[1]Разряды!$G$34,[1]Разряды!$G$3,IF(I12&lt;=[1]Разряды!$H$34,[1]Разряды!$H$3,IF(I12&lt;=[1]Разряды!$I$34,[1]Разряды!$I$3,IF(I12&lt;=[1]Разряды!$J$34,[1]Разряды!$J$3,"б/р"))))))))</f>
        <v>1р</v>
      </c>
      <c r="K12" s="23">
        <v>20</v>
      </c>
      <c r="L12" s="18" t="str">
        <f>IF(B12=0," ",VLOOKUP($B12,[1]Женщины!$B$1:$H$65536,7,FALSE))</f>
        <v>Мицик Ю.И., Палкина Н.И.</v>
      </c>
    </row>
    <row r="13" spans="1:12" x14ac:dyDescent="0.25">
      <c r="A13" s="16">
        <v>2</v>
      </c>
      <c r="B13" s="17">
        <v>540</v>
      </c>
      <c r="C13" s="18" t="str">
        <f>IF(B13=0," ",VLOOKUP(B13,[1]Женщины!B$1:H$65536,2,FALSE))</f>
        <v>Кузнецова Анна</v>
      </c>
      <c r="D13" s="19" t="str">
        <f>IF(B13=0," ",VLOOKUP($B13,[1]Женщины!$B$1:$H$65536,3,FALSE))</f>
        <v>04.09.1998</v>
      </c>
      <c r="E13" s="20" t="str">
        <f>IF(B13=0," ",IF(VLOOKUP($B13,[1]Женщины!$B$1:$H$65536,4,FALSE)=0," ",VLOOKUP($B13,[1]Женщины!$B$1:$H$65536,4,FALSE)))</f>
        <v>2р</v>
      </c>
      <c r="F13" s="18" t="str">
        <f>IF(B13=0," ",VLOOKUP($B13,[1]Женщины!$B$1:$H$65536,5,FALSE))</f>
        <v>Владимирская</v>
      </c>
      <c r="G13" s="18" t="str">
        <f>IF(B13=0," ",VLOOKUP($B13,[1]Женщины!$B$1:$H$65536,6,FALSE))</f>
        <v>Г-Хрустальный, ДЮСШ</v>
      </c>
      <c r="H13" s="26"/>
      <c r="I13" s="83">
        <v>3.5703703703703709E-3</v>
      </c>
      <c r="J13" s="23" t="str">
        <f>IF(I13=0," ",IF(I13&lt;=[1]Разряды!$D$34,[1]Разряды!$D$3,IF(I13&lt;=[1]Разряды!$E$34,[1]Разряды!$E$3,IF(I13&lt;=[1]Разряды!$F$34,[1]Разряды!$F$3,IF(I13&lt;=[1]Разряды!$G$34,[1]Разряды!$G$3,IF(I13&lt;=[1]Разряды!$H$34,[1]Разряды!$H$3,IF(I13&lt;=[1]Разряды!$I$34,[1]Разряды!$I$3,IF(I13&lt;=[1]Разряды!$J$34,[1]Разряды!$J$3,"б/р"))))))))</f>
        <v>2р</v>
      </c>
      <c r="K13" s="12">
        <v>17</v>
      </c>
      <c r="L13" s="18" t="str">
        <f>IF(B13=0," ",VLOOKUP($B13,[1]Женщины!$B$1:$H$65536,7,FALSE))</f>
        <v>Волкова Л.А.</v>
      </c>
    </row>
    <row r="14" spans="1:12" x14ac:dyDescent="0.25">
      <c r="A14" s="16">
        <v>3</v>
      </c>
      <c r="B14" s="17">
        <v>131</v>
      </c>
      <c r="C14" s="18" t="str">
        <f>IF(B14=0," ",VLOOKUP(B14,[1]Женщины!B$1:H$65536,2,FALSE))</f>
        <v>Шимко Светлана</v>
      </c>
      <c r="D14" s="19" t="str">
        <f>IF(B14=0," ",VLOOKUP($B14,[1]Женщины!$B$1:$H$65536,3,FALSE))</f>
        <v>22.11.1998</v>
      </c>
      <c r="E14" s="20" t="str">
        <f>IF(B14=0," ",IF(VLOOKUP($B14,[1]Женщины!$B$1:$H$65536,4,FALSE)=0," ",VLOOKUP($B14,[1]Женщины!$B$1:$H$65536,4,FALSE)))</f>
        <v>1р</v>
      </c>
      <c r="F14" s="18" t="str">
        <f>IF(B14=0," ",VLOOKUP($B14,[1]Женщины!$B$1:$H$65536,5,FALSE))</f>
        <v>Вологодская</v>
      </c>
      <c r="G14" s="18" t="str">
        <f>IF(B14=0," ",VLOOKUP($B14,[1]Женщины!$B$1:$H$65536,6,FALSE))</f>
        <v>Вологда, ДЮСШ "Спартак"</v>
      </c>
      <c r="H14" s="26"/>
      <c r="I14" s="83">
        <v>3.6194444444444442E-3</v>
      </c>
      <c r="J14" s="23" t="str">
        <f>IF(I14=0," ",IF(I14&lt;=[1]Разряды!$D$34,[1]Разряды!$D$3,IF(I14&lt;=[1]Разряды!$E$34,[1]Разряды!$E$3,IF(I14&lt;=[1]Разряды!$F$34,[1]Разряды!$F$3,IF(I14&lt;=[1]Разряды!$G$34,[1]Разряды!$G$3,IF(I14&lt;=[1]Разряды!$H$34,[1]Разряды!$H$3,IF(I14&lt;=[1]Разряды!$I$34,[1]Разряды!$I$3,IF(I14&lt;=[1]Разряды!$J$34,[1]Разряды!$J$3,"б/р"))))))))</f>
        <v>2р</v>
      </c>
      <c r="K14" s="12" t="s">
        <v>93</v>
      </c>
      <c r="L14" s="18" t="str">
        <f>IF(B14=0," ",VLOOKUP($B14,[1]Женщины!$B$1:$H$65536,7,FALSE))</f>
        <v>Кошелев Е.Ю., Воробьева Н.Н.</v>
      </c>
    </row>
    <row r="15" spans="1:12" x14ac:dyDescent="0.25">
      <c r="A15" s="25">
        <v>4</v>
      </c>
      <c r="B15" s="17">
        <v>581</v>
      </c>
      <c r="C15" s="18" t="str">
        <f>IF(B15=0," ",VLOOKUP(B15,[1]Женщины!B$1:H$65536,2,FALSE))</f>
        <v>Еремина Светлана</v>
      </c>
      <c r="D15" s="19" t="str">
        <f>IF(B15=0," ",VLOOKUP($B15,[1]Женщины!$B$1:$H$65536,3,FALSE))</f>
        <v>10.08.1999</v>
      </c>
      <c r="E15" s="20" t="str">
        <f>IF(B15=0," ",IF(VLOOKUP($B15,[1]Женщины!$B$1:$H$65536,4,FALSE)=0," ",VLOOKUP($B15,[1]Женщины!$B$1:$H$65536,4,FALSE)))</f>
        <v>1р</v>
      </c>
      <c r="F15" s="18" t="str">
        <f>IF(B15=0," ",VLOOKUP($B15,[1]Женщины!$B$1:$H$65536,5,FALSE))</f>
        <v>Архангельская</v>
      </c>
      <c r="G15" s="24" t="str">
        <f>IF(B15=0," ",VLOOKUP($B15,[1]Женщины!$B$1:$H$65536,6,FALSE))</f>
        <v>Архангельск, МБОУ ДОД "ДЮСШ-1"</v>
      </c>
      <c r="H15" s="26"/>
      <c r="I15" s="83">
        <v>3.6265046296296293E-3</v>
      </c>
      <c r="J15" s="23" t="str">
        <f>IF(I15=0," ",IF(I15&lt;=[1]Разряды!$D$34,[1]Разряды!$D$3,IF(I15&lt;=[1]Разряды!$E$34,[1]Разряды!$E$3,IF(I15&lt;=[1]Разряды!$F$34,[1]Разряды!$F$3,IF(I15&lt;=[1]Разряды!$G$34,[1]Разряды!$G$3,IF(I15&lt;=[1]Разряды!$H$34,[1]Разряды!$H$3,IF(I15&lt;=[1]Разряды!$I$34,[1]Разряды!$I$3,IF(I15&lt;=[1]Разряды!$J$34,[1]Разряды!$J$3,"б/р"))))))))</f>
        <v>2р</v>
      </c>
      <c r="K15" s="13">
        <v>15</v>
      </c>
      <c r="L15" s="18" t="str">
        <f>IF(B15=0," ",VLOOKUP($B15,[1]Женщины!$B$1:$H$65536,7,FALSE))</f>
        <v>Брюхова О.Б.</v>
      </c>
    </row>
    <row r="16" spans="1:12" ht="15" customHeight="1" x14ac:dyDescent="0.25">
      <c r="A16" s="25">
        <v>5</v>
      </c>
      <c r="B16" s="46">
        <v>591</v>
      </c>
      <c r="C16" s="18" t="str">
        <f>IF(B16=0," ",VLOOKUP(B16,[1]Женщины!B$1:H$65536,2,FALSE))</f>
        <v>Рубцова Софья</v>
      </c>
      <c r="D16" s="19" t="str">
        <f>IF(B16=0," ",VLOOKUP($B16,[1]Женщины!$B$1:$H$65536,3,FALSE))</f>
        <v>22.12.1999</v>
      </c>
      <c r="E16" s="20" t="str">
        <f>IF(B16=0," ",IF(VLOOKUP($B16,[1]Женщины!$B$1:$H$65536,4,FALSE)=0," ",VLOOKUP($B16,[1]Женщины!$B$1:$H$65536,4,FALSE)))</f>
        <v>3р</v>
      </c>
      <c r="F16" s="18" t="str">
        <f>IF(B16=0," ",VLOOKUP($B16,[1]Женщины!$B$1:$H$65536,5,FALSE))</f>
        <v>Архангельская</v>
      </c>
      <c r="G16" s="18" t="str">
        <f>IF(B16=0," ",VLOOKUP($B16,[1]Женщины!$B$1:$H$65536,6,FALSE))</f>
        <v>Архангельск, УЛГ</v>
      </c>
      <c r="H16" s="26"/>
      <c r="I16" s="83">
        <v>3.677662037037037E-3</v>
      </c>
      <c r="J16" s="23" t="str">
        <f>IF(I16=0," ",IF(I16&lt;=[1]Разряды!$D$34,[1]Разряды!$D$3,IF(I16&lt;=[1]Разряды!$E$34,[1]Разряды!$E$3,IF(I16&lt;=[1]Разряды!$F$34,[1]Разряды!$F$3,IF(I16&lt;=[1]Разряды!$G$34,[1]Разряды!$G$3,IF(I16&lt;=[1]Разряды!$H$34,[1]Разряды!$H$3,IF(I16&lt;=[1]Разряды!$I$34,[1]Разряды!$I$3,IF(I16&lt;=[1]Разряды!$J$34,[1]Разряды!$J$3,"б/р"))))))))</f>
        <v>3р</v>
      </c>
      <c r="K16" s="12" t="s">
        <v>20</v>
      </c>
      <c r="L16" s="18" t="str">
        <f>IF(B16=0," ",VLOOKUP($B16,[1]Женщины!$B$1:$H$65536,7,FALSE))</f>
        <v>Мосеев А.А.</v>
      </c>
    </row>
    <row r="17" spans="1:12" x14ac:dyDescent="0.25">
      <c r="A17" s="25">
        <v>6</v>
      </c>
      <c r="B17" s="20">
        <v>584</v>
      </c>
      <c r="C17" s="18" t="str">
        <f>IF(B17=0," ",VLOOKUP(B17,[1]Женщины!B$1:H$65536,2,FALSE))</f>
        <v>Буриченко Елизавета</v>
      </c>
      <c r="D17" s="19" t="str">
        <f>IF(B17=0," ",VLOOKUP($B17,[1]Женщины!$B$1:$H$65536,3,FALSE))</f>
        <v>19.06.1999</v>
      </c>
      <c r="E17" s="20" t="str">
        <f>IF(B17=0," ",IF(VLOOKUP($B17,[1]Женщины!$B$1:$H$65536,4,FALSE)=0," ",VLOOKUP($B17,[1]Женщины!$B$1:$H$65536,4,FALSE)))</f>
        <v>2р</v>
      </c>
      <c r="F17" s="18" t="str">
        <f>IF(B17=0," ",VLOOKUP($B17,[1]Женщины!$B$1:$H$65536,5,FALSE))</f>
        <v>Архангельская</v>
      </c>
      <c r="G17" s="24" t="str">
        <f>IF(B17=0," ",VLOOKUP($B17,[1]Женщины!$B$1:$H$65536,6,FALSE))</f>
        <v>Архангельск, МБОУ ДОД "ДЮСШ-1"</v>
      </c>
      <c r="H17" s="26"/>
      <c r="I17" s="83">
        <v>3.7940972222222217E-3</v>
      </c>
      <c r="J17" s="23" t="str">
        <f>IF(I17=0," ",IF(I17&lt;=[1]Разряды!$D$34,[1]Разряды!$D$3,IF(I17&lt;=[1]Разряды!$E$34,[1]Разряды!$E$3,IF(I17&lt;=[1]Разряды!$F$34,[1]Разряды!$F$3,IF(I17&lt;=[1]Разряды!$G$34,[1]Разряды!$G$3,IF(I17&lt;=[1]Разряды!$H$34,[1]Разряды!$H$3,IF(I17&lt;=[1]Разряды!$I$34,[1]Разряды!$I$3,IF(I17&lt;=[1]Разряды!$J$34,[1]Разряды!$J$3,"б/р"))))))))</f>
        <v>3р</v>
      </c>
      <c r="K17" s="12">
        <v>14</v>
      </c>
      <c r="L17" s="18" t="str">
        <f>IF(B17=0," ",VLOOKUP($B17,[1]Женщины!$B$1:$H$65536,7,FALSE))</f>
        <v>Брюхова О.Б.</v>
      </c>
    </row>
    <row r="18" spans="1:12" x14ac:dyDescent="0.25">
      <c r="A18" s="25">
        <v>7</v>
      </c>
      <c r="B18" s="17">
        <v>171</v>
      </c>
      <c r="C18" s="18" t="str">
        <f>IF(B18=0," ",VLOOKUP(B18,[1]Женщины!B$1:H$65536,2,FALSE))</f>
        <v>Илюхина Юлия</v>
      </c>
      <c r="D18" s="19" t="str">
        <f>IF(B18=0," ",VLOOKUP($B18,[1]Женщины!$B$1:$H$65536,3,FALSE))</f>
        <v>1998</v>
      </c>
      <c r="E18" s="20" t="str">
        <f>IF(B18=0," ",IF(VLOOKUP($B18,[1]Женщины!$B$1:$H$65536,4,FALSE)=0," ",VLOOKUP($B18,[1]Женщины!$B$1:$H$65536,4,FALSE)))</f>
        <v>2р</v>
      </c>
      <c r="F18" s="18" t="str">
        <f>IF(B18=0," ",VLOOKUP($B18,[1]Женщины!$B$1:$H$65536,5,FALSE))</f>
        <v>Р-ка Коми</v>
      </c>
      <c r="G18" s="18" t="str">
        <f>IF(B18=0," ",VLOOKUP($B18,[1]Женщины!$B$1:$H$65536,6,FALSE))</f>
        <v>Сыктывкар, КДЮСШ-1</v>
      </c>
      <c r="H18" s="26"/>
      <c r="I18" s="83">
        <v>3.840277777777778E-3</v>
      </c>
      <c r="J18" s="23" t="str">
        <f>IF(I18=0," ",IF(I18&lt;=[1]Разряды!$D$34,[1]Разряды!$D$3,IF(I18&lt;=[1]Разряды!$E$34,[1]Разряды!$E$3,IF(I18&lt;=[1]Разряды!$F$34,[1]Разряды!$F$3,IF(I18&lt;=[1]Разряды!$G$34,[1]Разряды!$G$3,IF(I18&lt;=[1]Разряды!$H$34,[1]Разряды!$H$3,IF(I18&lt;=[1]Разряды!$I$34,[1]Разряды!$I$3,IF(I18&lt;=[1]Разряды!$J$34,[1]Разряды!$J$3,"б/р"))))))))</f>
        <v>3р</v>
      </c>
      <c r="K18" s="13">
        <v>13</v>
      </c>
      <c r="L18" s="24" t="str">
        <f>IF(B18=0," ",VLOOKUP($B18,[1]Женщины!$B$1:$H$65536,7,FALSE))</f>
        <v>Панюкова М.А.</v>
      </c>
    </row>
    <row r="19" spans="1:12" x14ac:dyDescent="0.25">
      <c r="A19" s="25">
        <v>8</v>
      </c>
      <c r="B19" s="17">
        <v>173</v>
      </c>
      <c r="C19" s="18" t="str">
        <f>IF(B19=0," ",VLOOKUP(B19,[1]Женщины!B$1:H$65536,2,FALSE))</f>
        <v>Николова Красимира</v>
      </c>
      <c r="D19" s="19" t="str">
        <f>IF(B19=0," ",VLOOKUP($B19,[1]Женщины!$B$1:$H$65536,3,FALSE))</f>
        <v>1999</v>
      </c>
      <c r="E19" s="20" t="str">
        <f>IF(B19=0," ",IF(VLOOKUP($B19,[1]Женщины!$B$1:$H$65536,4,FALSE)=0," ",VLOOKUP($B19,[1]Женщины!$B$1:$H$65536,4,FALSE)))</f>
        <v>2р</v>
      </c>
      <c r="F19" s="18" t="str">
        <f>IF(B19=0," ",VLOOKUP($B19,[1]Женщины!$B$1:$H$65536,5,FALSE))</f>
        <v>Р-ка Коми</v>
      </c>
      <c r="G19" s="18" t="str">
        <f>IF(B19=0," ",VLOOKUP($B19,[1]Женщины!$B$1:$H$65536,6,FALSE))</f>
        <v>Сыктывкар, КДЮСШ-1</v>
      </c>
      <c r="H19" s="26"/>
      <c r="I19" s="83">
        <v>4.0224537037037043E-3</v>
      </c>
      <c r="J19" s="23" t="str">
        <f>IF(I19=0," ",IF(I19&lt;=[1]Разряды!$D$34,[1]Разряды!$D$3,IF(I19&lt;=[1]Разряды!$E$34,[1]Разряды!$E$3,IF(I19&lt;=[1]Разряды!$F$34,[1]Разряды!$F$3,IF(I19&lt;=[1]Разряды!$G$34,[1]Разряды!$G$3,IF(I19&lt;=[1]Разряды!$H$34,[1]Разряды!$H$3,IF(I19&lt;=[1]Разряды!$I$34,[1]Разряды!$I$3,IF(I19&lt;=[1]Разряды!$J$34,[1]Разряды!$J$3,"б/р"))))))))</f>
        <v>1юр</v>
      </c>
      <c r="K19" s="13">
        <v>0</v>
      </c>
      <c r="L19" s="18" t="str">
        <f>IF(B19=0," ",VLOOKUP($B19,[1]Женщины!$B$1:$H$65536,7,FALSE))</f>
        <v>Панюкова М.А.</v>
      </c>
    </row>
    <row r="20" spans="1:12" x14ac:dyDescent="0.25">
      <c r="A20" s="25"/>
      <c r="B20" s="17"/>
      <c r="C20" s="18"/>
      <c r="D20" s="19"/>
      <c r="E20" s="20"/>
      <c r="F20" s="18"/>
      <c r="G20" s="18"/>
      <c r="H20" s="26"/>
      <c r="I20" s="83"/>
      <c r="J20" s="23"/>
      <c r="K20" s="23"/>
      <c r="L20" s="18"/>
    </row>
    <row r="21" spans="1:12" ht="15" customHeight="1" x14ac:dyDescent="0.25">
      <c r="A21" s="12"/>
      <c r="B21" s="12"/>
      <c r="C21" s="12"/>
      <c r="D21" s="54"/>
      <c r="E21" s="12"/>
      <c r="F21" s="284" t="s">
        <v>110</v>
      </c>
      <c r="G21" s="284"/>
      <c r="H21" s="73"/>
      <c r="I21" s="285" t="s">
        <v>29</v>
      </c>
      <c r="J21" s="285"/>
      <c r="K21" s="269"/>
      <c r="L21" s="74" t="s">
        <v>140</v>
      </c>
    </row>
    <row r="22" spans="1:12" x14ac:dyDescent="0.25">
      <c r="A22" s="16">
        <v>1</v>
      </c>
      <c r="B22" s="17">
        <v>105</v>
      </c>
      <c r="C22" s="18" t="str">
        <f>IF(B22=0," ",VLOOKUP(B22,[1]Женщины!B$1:H$65536,2,FALSE))</f>
        <v>Белова Екатерина</v>
      </c>
      <c r="D22" s="19" t="str">
        <f>IF(B22=0," ",VLOOKUP($B22,[1]Женщины!$B$1:$H$65536,3,FALSE))</f>
        <v>14.07.1996</v>
      </c>
      <c r="E22" s="20" t="str">
        <f>IF(B22=0," ",IF(VLOOKUP($B22,[1]Женщины!$B$1:$H$65536,4,FALSE)=0," ",VLOOKUP($B22,[1]Женщины!$B$1:$H$65536,4,FALSE)))</f>
        <v>1р</v>
      </c>
      <c r="F22" s="18" t="str">
        <f>IF(B22=0," ",VLOOKUP($B22,[1]Женщины!$B$1:$H$65536,5,FALSE))</f>
        <v>Ярославская</v>
      </c>
      <c r="G22" s="18" t="str">
        <f>IF(B22=0," ",VLOOKUP($B22,[1]Женщины!$B$1:$H$65536,6,FALSE))</f>
        <v>Рыбинск, СДЮСШОР-2</v>
      </c>
      <c r="H22" s="26"/>
      <c r="I22" s="83">
        <v>3.3594907407407406E-3</v>
      </c>
      <c r="J22" s="23" t="str">
        <f>IF(I22=0," ",IF(I22&lt;=[1]Разряды!$D$34,[1]Разряды!$D$3,IF(I22&lt;=[1]Разряды!$E$34,[1]Разряды!$E$3,IF(I22&lt;=[1]Разряды!$F$34,[1]Разряды!$F$3,IF(I22&lt;=[1]Разряды!$G$34,[1]Разряды!$G$3,IF(I22&lt;=[1]Разряды!$H$34,[1]Разряды!$H$3,IF(I22&lt;=[1]Разряды!$I$34,[1]Разряды!$I$3,IF(I22&lt;=[1]Разряды!$J$34,[1]Разряды!$J$3,"б/р"))))))))</f>
        <v>1р</v>
      </c>
      <c r="K22" s="12">
        <v>20</v>
      </c>
      <c r="L22" s="52" t="str">
        <f>IF(B22=0," ",VLOOKUP($B22,[1]Женщины!$B$1:$H$65536,7,FALSE))</f>
        <v xml:space="preserve">Кузнецова А.Л. </v>
      </c>
    </row>
    <row r="23" spans="1:12" x14ac:dyDescent="0.25">
      <c r="A23" s="16">
        <v>2</v>
      </c>
      <c r="B23" s="17">
        <v>263</v>
      </c>
      <c r="C23" s="18" t="str">
        <f>IF(B23=0," ",VLOOKUP(B23,[1]Женщины!B$1:H$65536,2,FALSE))</f>
        <v>Сверчкова Полина</v>
      </c>
      <c r="D23" s="19" t="str">
        <f>IF(B23=0," ",VLOOKUP($B23,[1]Женщины!$B$1:$H$65536,3,FALSE))</f>
        <v>14.03.1997</v>
      </c>
      <c r="E23" s="20" t="str">
        <f>IF(B23=0," ",IF(VLOOKUP($B23,[1]Женщины!$B$1:$H$65536,4,FALSE)=0," ",VLOOKUP($B23,[1]Женщины!$B$1:$H$65536,4,FALSE)))</f>
        <v>КМС</v>
      </c>
      <c r="F23" s="18" t="str">
        <f>IF(B23=0," ",VLOOKUP($B23,[1]Женщины!$B$1:$H$65536,5,FALSE))</f>
        <v>Костромская</v>
      </c>
      <c r="G23" s="18" t="str">
        <f>IF(B23=0," ",VLOOKUP($B23,[1]Женщины!$B$1:$H$65536,6,FALSE))</f>
        <v>Кострома, КОСДЮСШОР</v>
      </c>
      <c r="H23" s="26"/>
      <c r="I23" s="96">
        <v>3.5690972222222222E-3</v>
      </c>
      <c r="J23" s="23" t="str">
        <f>IF(I23=0," ",IF(I23&lt;=[1]Разряды!$D$34,[1]Разряды!$D$3,IF(I23&lt;=[1]Разряды!$E$34,[1]Разряды!$E$3,IF(I23&lt;=[1]Разряды!$F$34,[1]Разряды!$F$3,IF(I23&lt;=[1]Разряды!$G$34,[1]Разряды!$G$3,IF(I23&lt;=[1]Разряды!$H$34,[1]Разряды!$H$3,IF(I23&lt;=[1]Разряды!$I$34,[1]Разряды!$I$3,IF(I23&lt;=[1]Разряды!$J$34,[1]Разряды!$J$3,"б/р"))))))))</f>
        <v>2р</v>
      </c>
      <c r="K23" s="20">
        <v>17</v>
      </c>
      <c r="L23" s="18" t="str">
        <f>IF(B23=0," ",VLOOKUP($B23,[1]Женщины!$B$1:$H$65536,7,FALSE))</f>
        <v>Дружков А.Н.</v>
      </c>
    </row>
    <row r="24" spans="1:12" x14ac:dyDescent="0.25">
      <c r="A24" s="16">
        <v>3</v>
      </c>
      <c r="B24" s="88">
        <v>264</v>
      </c>
      <c r="C24" s="18" t="str">
        <f>IF(B24=0," ",VLOOKUP(B24,[1]Женщины!B$1:H$65536,2,FALSE))</f>
        <v>Маринкина Маргарита</v>
      </c>
      <c r="D24" s="19" t="str">
        <f>IF(B24=0," ",VLOOKUP($B24,[1]Женщины!$B$1:$H$65536,3,FALSE))</f>
        <v>17.03.1997</v>
      </c>
      <c r="E24" s="20" t="str">
        <f>IF(B24=0," ",IF(VLOOKUP($B24,[1]Женщины!$B$1:$H$65536,4,FALSE)=0," ",VLOOKUP($B24,[1]Женщины!$B$1:$H$65536,4,FALSE)))</f>
        <v>2р</v>
      </c>
      <c r="F24" s="18" t="str">
        <f>IF(B24=0," ",VLOOKUP($B24,[1]Женщины!$B$1:$H$65536,5,FALSE))</f>
        <v>Костромская</v>
      </c>
      <c r="G24" s="18" t="str">
        <f>IF(B24=0," ",VLOOKUP($B24,[1]Женщины!$B$1:$H$65536,6,FALSE))</f>
        <v>Кострома, КОСДЮСШОР</v>
      </c>
      <c r="H24" s="26"/>
      <c r="I24" s="96">
        <v>3.7438657407407407E-3</v>
      </c>
      <c r="J24" s="23" t="str">
        <f>IF(I24=0," ",IF(I24&lt;=[1]Разряды!$D$34,[1]Разряды!$D$3,IF(I24&lt;=[1]Разряды!$E$34,[1]Разряды!$E$3,IF(I24&lt;=[1]Разряды!$F$34,[1]Разряды!$F$3,IF(I24&lt;=[1]Разряды!$G$34,[1]Разряды!$G$3,IF(I24&lt;=[1]Разряды!$H$34,[1]Разряды!$H$3,IF(I24&lt;=[1]Разряды!$I$34,[1]Разряды!$I$3,IF(I24&lt;=[1]Разряды!$J$34,[1]Разряды!$J$3,"б/р"))))))))</f>
        <v>3р</v>
      </c>
      <c r="K24" s="20">
        <v>0</v>
      </c>
      <c r="L24" s="18" t="str">
        <f>IF(B24=0," ",VLOOKUP($B24,[1]Женщины!$B$1:$H$65536,7,FALSE))</f>
        <v>Дружков А.Н., Корягин И.Н.</v>
      </c>
    </row>
    <row r="25" spans="1:12" x14ac:dyDescent="0.25">
      <c r="A25" s="16">
        <v>4</v>
      </c>
      <c r="B25" s="88">
        <v>265</v>
      </c>
      <c r="C25" s="18" t="str">
        <f>IF(B25=0," ",VLOOKUP(B25,[1]Женщины!B$1:H$65536,2,FALSE))</f>
        <v>Кудрова Алёна</v>
      </c>
      <c r="D25" s="19" t="str">
        <f>IF(B25=0," ",VLOOKUP($B25,[1]Женщины!$B$1:$H$65536,3,FALSE))</f>
        <v>20.07.1996</v>
      </c>
      <c r="E25" s="20" t="str">
        <f>IF(B25=0," ",IF(VLOOKUP($B25,[1]Женщины!$B$1:$H$65536,4,FALSE)=0," ",VLOOKUP($B25,[1]Женщины!$B$1:$H$65536,4,FALSE)))</f>
        <v>1р</v>
      </c>
      <c r="F25" s="18" t="str">
        <f>IF(B25=0," ",VLOOKUP($B25,[1]Женщины!$B$1:$H$65536,5,FALSE))</f>
        <v>Костромская</v>
      </c>
      <c r="G25" s="18" t="str">
        <f>IF(B25=0," ",VLOOKUP($B25,[1]Женщины!$B$1:$H$65536,6,FALSE))</f>
        <v>Кострома, КОСДЮСШОР</v>
      </c>
      <c r="H25" s="26"/>
      <c r="I25" s="96">
        <v>3.8087962962962962E-3</v>
      </c>
      <c r="J25" s="23" t="str">
        <f>IF(I25=0," ",IF(I25&lt;=[1]Разряды!$D$34,[1]Разряды!$D$3,IF(I25&lt;=[1]Разряды!$E$34,[1]Разряды!$E$3,IF(I25&lt;=[1]Разряды!$F$34,[1]Разряды!$F$3,IF(I25&lt;=[1]Разряды!$G$34,[1]Разряды!$G$3,IF(I25&lt;=[1]Разряды!$H$34,[1]Разряды!$H$3,IF(I25&lt;=[1]Разряды!$I$34,[1]Разряды!$I$3,IF(I25&lt;=[1]Разряды!$J$34,[1]Разряды!$J$3,"б/р"))))))))</f>
        <v>3р</v>
      </c>
      <c r="K25" s="20">
        <v>0</v>
      </c>
      <c r="L25" s="18" t="str">
        <f>IF(B25=0," ",VLOOKUP($B25,[1]Женщины!$B$1:$H$65536,7,FALSE))</f>
        <v>Дружков А.Н., Горшкова Э.Н.</v>
      </c>
    </row>
    <row r="26" spans="1:12" x14ac:dyDescent="0.25">
      <c r="A26" s="16"/>
      <c r="B26" s="46"/>
      <c r="C26" s="18" t="str">
        <f>IF(B26=0," ",VLOOKUP(B26,[1]Женщины!B$1:H$65536,2,FALSE))</f>
        <v xml:space="preserve"> </v>
      </c>
      <c r="D26" s="19" t="str">
        <f>IF(B26=0," ",VLOOKUP($B26,[1]Женщины!$B$1:$H$65536,3,FALSE))</f>
        <v xml:space="preserve"> </v>
      </c>
      <c r="E26" s="20" t="str">
        <f>IF(B26=0," ",IF(VLOOKUP($B26,[1]Женщины!$B$1:$H$65536,4,FALSE)=0," ",VLOOKUP($B26,[1]Женщины!$B$1:$H$65536,4,FALSE)))</f>
        <v xml:space="preserve"> </v>
      </c>
      <c r="F26" s="18" t="str">
        <f>IF(B26=0," ",VLOOKUP($B26,[1]Женщины!$B$1:$H$65536,5,FALSE))</f>
        <v xml:space="preserve"> </v>
      </c>
      <c r="G26" s="18" t="str">
        <f>IF(B26=0," ",VLOOKUP($B26,[1]Женщины!$B$1:$H$65536,6,FALSE))</f>
        <v xml:space="preserve"> </v>
      </c>
      <c r="H26" s="26"/>
      <c r="I26" s="96"/>
      <c r="J26" s="23"/>
      <c r="K26" s="20"/>
      <c r="L26" s="24" t="str">
        <f>IF(B26=0," ",VLOOKUP($B26,[1]Женщины!$B$1:$H$65536,7,FALSE))</f>
        <v xml:space="preserve"> </v>
      </c>
    </row>
    <row r="27" spans="1:12" x14ac:dyDescent="0.25">
      <c r="A27" s="12"/>
      <c r="B27" s="12"/>
      <c r="C27" s="12"/>
      <c r="D27" s="54"/>
      <c r="E27" s="12"/>
      <c r="F27" s="284" t="s">
        <v>114</v>
      </c>
      <c r="G27" s="284"/>
      <c r="H27" s="14"/>
      <c r="I27" s="15"/>
    </row>
    <row r="28" spans="1:12" x14ac:dyDescent="0.25">
      <c r="A28" s="16">
        <v>1</v>
      </c>
      <c r="B28" s="17">
        <v>208</v>
      </c>
      <c r="C28" s="18" t="str">
        <f>IF(B28=0," ",VLOOKUP(B28,[1]Женщины!B$1:H$65536,2,FALSE))</f>
        <v>Белова Анастасия</v>
      </c>
      <c r="D28" s="19" t="str">
        <f>IF(B28=0," ",VLOOKUP($B28,[1]Женщины!$B$1:$H$65536,3,FALSE))</f>
        <v>1995</v>
      </c>
      <c r="E28" s="20" t="str">
        <f>IF(B28=0," ",IF(VLOOKUP($B28,[1]Женщины!$B$1:$H$65536,4,FALSE)=0," ",VLOOKUP($B28,[1]Женщины!$B$1:$H$65536,4,FALSE)))</f>
        <v>1р</v>
      </c>
      <c r="F28" s="18" t="str">
        <f>IF(B28=0," ",VLOOKUP($B28,[1]Женщины!$B$1:$H$65536,5,FALSE))</f>
        <v>Мурманская</v>
      </c>
      <c r="G28" s="18" t="str">
        <f>IF(B28=0," ",VLOOKUP($B28,[1]Женщины!$B$1:$H$65536,6,FALSE))</f>
        <v>Мурманск, СДЮСШОР-4</v>
      </c>
      <c r="H28" s="26"/>
      <c r="I28" s="83">
        <v>3.6642361111111112E-3</v>
      </c>
      <c r="J28" s="23" t="str">
        <f>IF(I28=0," ",IF(I28&lt;=[1]Разряды!$D$34,[1]Разряды!$D$3,IF(I28&lt;=[1]Разряды!$E$34,[1]Разряды!$E$3,IF(I28&lt;=[1]Разряды!$F$34,[1]Разряды!$F$3,IF(I28&lt;=[1]Разряды!$G$34,[1]Разряды!$G$3,IF(I28&lt;=[1]Разряды!$H$34,[1]Разряды!$H$3,IF(I28&lt;=[1]Разряды!$I$34,[1]Разряды!$I$3,IF(I28&lt;=[1]Разряды!$J$34,[1]Разряды!$J$3,"б/р"))))))))</f>
        <v>2р</v>
      </c>
      <c r="K28" s="20">
        <v>0</v>
      </c>
      <c r="L28" s="18" t="str">
        <f>IF(B28=0," ",VLOOKUP($B28,[1]Женщины!$B$1:$H$65536,7,FALSE))</f>
        <v>Шаверина Е.Н.</v>
      </c>
    </row>
    <row r="29" spans="1:12" x14ac:dyDescent="0.25">
      <c r="A29" s="16">
        <v>2</v>
      </c>
      <c r="B29" s="17">
        <v>245</v>
      </c>
      <c r="C29" s="18" t="str">
        <f>IF(B29=0," ",VLOOKUP(B29,[1]Женщины!B$1:H$65536,2,FALSE))</f>
        <v>Иванова Виктория</v>
      </c>
      <c r="D29" s="19" t="str">
        <f>IF(B29=0," ",VLOOKUP($B29,[1]Женщины!$B$1:$H$65536,3,FALSE))</f>
        <v>28.12.1995</v>
      </c>
      <c r="E29" s="20" t="str">
        <f>IF(B29=0," ",IF(VLOOKUP($B29,[1]Женщины!$B$1:$H$65536,4,FALSE)=0," ",VLOOKUP($B29,[1]Женщины!$B$1:$H$65536,4,FALSE)))</f>
        <v>2р</v>
      </c>
      <c r="F29" s="18" t="str">
        <f>IF(B29=0," ",VLOOKUP($B29,[1]Женщины!$B$1:$H$65536,5,FALSE))</f>
        <v>Калининградская</v>
      </c>
      <c r="G29" s="24" t="str">
        <f>IF(B29=0," ",VLOOKUP($B29,[1]Женщины!$B$1:$H$65536,6,FALSE))</f>
        <v>Калининград, БФУ</v>
      </c>
      <c r="H29" s="26"/>
      <c r="I29" s="83">
        <v>4.0519675925925923E-3</v>
      </c>
      <c r="J29" s="23" t="str">
        <f>IF(I29=0," ",IF(I29&lt;=[1]Разряды!$D$34,[1]Разряды!$D$3,IF(I29&lt;=[1]Разряды!$E$34,[1]Разряды!$E$3,IF(I29&lt;=[1]Разряды!$F$34,[1]Разряды!$F$3,IF(I29&lt;=[1]Разряды!$G$34,[1]Разряды!$G$3,IF(I29&lt;=[1]Разряды!$H$34,[1]Разряды!$H$3,IF(I29&lt;=[1]Разряды!$I$34,[1]Разряды!$I$3,IF(I29&lt;=[1]Разряды!$J$34,[1]Разряды!$J$3,"б/р"))))))))</f>
        <v>1юр</v>
      </c>
      <c r="K29" s="13">
        <v>0</v>
      </c>
      <c r="L29" s="18" t="str">
        <f>IF(B29=0," ",VLOOKUP($B29,[1]Женщины!$B$1:$H$65536,7,FALSE))</f>
        <v>Шабанов В.В.</v>
      </c>
    </row>
    <row r="30" spans="1:12" x14ac:dyDescent="0.25">
      <c r="A30" s="25"/>
      <c r="B30" s="17"/>
      <c r="C30" s="18" t="str">
        <f>IF(B30=0," ",VLOOKUP(B30,[1]Женщины!B$1:H$65536,2,FALSE))</f>
        <v xml:space="preserve"> </v>
      </c>
      <c r="D30" s="19" t="str">
        <f>IF(B30=0," ",VLOOKUP($B30,[1]Женщины!$B$1:$H$65536,3,FALSE))</f>
        <v xml:space="preserve"> </v>
      </c>
      <c r="E30" s="20" t="str">
        <f>IF(B30=0," ",IF(VLOOKUP($B30,[1]Женщины!$B$1:$H$65536,4,FALSE)=0," ",VLOOKUP($B30,[1]Женщины!$B$1:$H$65536,4,FALSE)))</f>
        <v xml:space="preserve"> </v>
      </c>
      <c r="F30" s="18" t="str">
        <f>IF(B30=0," ",VLOOKUP($B30,[1]Женщины!$B$1:$H$65536,5,FALSE))</f>
        <v xml:space="preserve"> </v>
      </c>
      <c r="G30" s="18" t="str">
        <f>IF(B30=0," ",VLOOKUP($B30,[1]Женщины!$B$1:$H$65536,6,FALSE))</f>
        <v xml:space="preserve"> </v>
      </c>
      <c r="H30" s="26"/>
      <c r="I30" s="283"/>
      <c r="J30" s="283"/>
      <c r="K30" s="269"/>
      <c r="L30" s="6"/>
    </row>
    <row r="31" spans="1:12" x14ac:dyDescent="0.25">
      <c r="A31" s="12"/>
      <c r="B31" s="12"/>
      <c r="C31" s="12"/>
      <c r="D31" s="13"/>
      <c r="E31" s="12"/>
      <c r="F31" s="284" t="s">
        <v>22</v>
      </c>
      <c r="G31" s="284"/>
      <c r="H31" s="73"/>
      <c r="I31" s="285"/>
      <c r="J31" s="285"/>
      <c r="K31" s="269"/>
      <c r="L31" s="49"/>
    </row>
    <row r="32" spans="1:12" x14ac:dyDescent="0.25">
      <c r="A32" s="16">
        <v>1</v>
      </c>
      <c r="B32" s="56">
        <v>196</v>
      </c>
      <c r="C32" s="40" t="str">
        <f>IF(B32=0," ",VLOOKUP(B32,[1]Женщины!B$1:H$65536,2,FALSE))</f>
        <v>Купаева Анна</v>
      </c>
      <c r="D32" s="250" t="str">
        <f>IF(B32=0," ",VLOOKUP($B32,[1]Женщины!$B$1:$H$65536,3,FALSE))</f>
        <v>1990</v>
      </c>
      <c r="E32" s="42" t="str">
        <f>IF(B32=0," ",IF(VLOOKUP($B32,[1]Женщины!$B$1:$H$65536,4,FALSE)=0," ",VLOOKUP($B32,[1]Женщины!$B$1:$H$65536,4,FALSE)))</f>
        <v>МС</v>
      </c>
      <c r="F32" s="40" t="str">
        <f>IF(B32=0," ",VLOOKUP($B32,[1]Женщины!$B$1:$H$65536,5,FALSE))</f>
        <v>Мурманская</v>
      </c>
      <c r="G32" s="43" t="str">
        <f>IF(B32=0," ",VLOOKUP($B32,[1]Женщины!$B$1:$H$65536,6,FALSE))</f>
        <v xml:space="preserve">Мурманск, СДЮСШОР-4, ЦСП </v>
      </c>
      <c r="H32" s="21"/>
      <c r="I32" s="87">
        <v>3.133912037037037E-3</v>
      </c>
      <c r="J32" s="25" t="str">
        <f>IF(I32=0," ",IF(I32&lt;=[1]Разряды!$D$34,[1]Разряды!$D$3,IF(I32&lt;=[1]Разряды!$E$34,[1]Разряды!$E$3,IF(I32&lt;=[1]Разряды!$F$34,[1]Разряды!$F$3,IF(I32&lt;=[1]Разряды!$G$34,[1]Разряды!$G$3,IF(I32&lt;=[1]Разряды!$H$34,[1]Разряды!$H$3,IF(I32&lt;=[1]Разряды!$I$34,[1]Разряды!$I$3,IF(I32&lt;=[1]Разряды!$J$34,[1]Разряды!$J$3,"б/р"))))))))</f>
        <v>кмс</v>
      </c>
      <c r="K32" s="44">
        <v>20</v>
      </c>
      <c r="L32" s="108" t="str">
        <f>IF(B32=0," ",VLOOKUP($B32,[1]Женщины!$B$1:$H$65536,7,FALSE))</f>
        <v>Ахметов А.Р.</v>
      </c>
    </row>
    <row r="33" spans="1:12" x14ac:dyDescent="0.25">
      <c r="A33" s="16">
        <v>2</v>
      </c>
      <c r="B33" s="17">
        <v>499</v>
      </c>
      <c r="C33" s="18" t="str">
        <f>IF(B33=0," ",VLOOKUP(B33,[1]Женщины!B$1:H$65536,2,FALSE))</f>
        <v>Балашова Евгения</v>
      </c>
      <c r="D33" s="36" t="str">
        <f>IF(B33=0," ",VLOOKUP($B33,[1]Женщины!$B$1:$H$65536,3,FALSE))</f>
        <v>11.03.1992</v>
      </c>
      <c r="E33" s="20" t="str">
        <f>IF(B33=0," ",IF(VLOOKUP($B33,[1]Женщины!$B$1:$H$65536,4,FALSE)=0," ",VLOOKUP($B33,[1]Женщины!$B$1:$H$65536,4,FALSE)))</f>
        <v>КМС</v>
      </c>
      <c r="F33" s="18" t="str">
        <f>IF(B33=0," ",VLOOKUP($B33,[1]Женщины!$B$1:$H$65536,5,FALSE))</f>
        <v>Архангельская</v>
      </c>
      <c r="G33" s="386" t="str">
        <f>IF(B33=0," ",VLOOKUP($B33,[1]Женщины!$B$1:$H$65536,6,FALSE))</f>
        <v>Архангельск, ГАУ АО "РЦСП "Поморье"</v>
      </c>
      <c r="H33" s="26"/>
      <c r="I33" s="83">
        <v>3.3538194444444444E-3</v>
      </c>
      <c r="J33" s="23" t="str">
        <f>IF(I33=0," ",IF(I33&lt;=[1]Разряды!$D$34,[1]Разряды!$D$3,IF(I33&lt;=[1]Разряды!$E$34,[1]Разряды!$E$3,IF(I33&lt;=[1]Разряды!$F$34,[1]Разряды!$F$3,IF(I33&lt;=[1]Разряды!$G$34,[1]Разряды!$G$3,IF(I33&lt;=[1]Разряды!$H$34,[1]Разряды!$H$3,IF(I33&lt;=[1]Разряды!$I$34,[1]Разряды!$I$3,IF(I33&lt;=[1]Разряды!$J$34,[1]Разряды!$J$3,"б/р"))))))))</f>
        <v>1р</v>
      </c>
      <c r="K33" s="23">
        <v>0</v>
      </c>
      <c r="L33" s="18" t="str">
        <f>IF(B33=0," ",VLOOKUP($B33,[1]Женщины!$B$1:$H$65536,7,FALSE))</f>
        <v>Чернов А.В.</v>
      </c>
    </row>
    <row r="34" spans="1:12" x14ac:dyDescent="0.25">
      <c r="A34" s="16">
        <v>3</v>
      </c>
      <c r="B34" s="66">
        <v>165</v>
      </c>
      <c r="C34" s="18" t="str">
        <f>IF(B34=0," ",VLOOKUP(B34,[1]Женщины!B$1:H$65536,2,FALSE))</f>
        <v>Пунегова Наталья</v>
      </c>
      <c r="D34" s="94" t="str">
        <f>IF(B34=0," ",VLOOKUP($B34,[1]Женщины!$B$1:$H$65536,3,FALSE))</f>
        <v>1991</v>
      </c>
      <c r="E34" s="20" t="str">
        <f>IF(B34=0," ",IF(VLOOKUP($B34,[1]Женщины!$B$1:$H$65536,4,FALSE)=0," ",VLOOKUP($B34,[1]Женщины!$B$1:$H$65536,4,FALSE)))</f>
        <v>1р</v>
      </c>
      <c r="F34" s="18" t="str">
        <f>IF(B34=0," ",VLOOKUP($B34,[1]Женщины!$B$1:$H$65536,5,FALSE))</f>
        <v>Р-ка Коми</v>
      </c>
      <c r="G34" s="18" t="str">
        <f>IF(B34=0," ",VLOOKUP($B34,[1]Женщины!$B$1:$H$65536,6,FALSE))</f>
        <v>Сыктывкар, КДЮСШ-1</v>
      </c>
      <c r="H34" s="26"/>
      <c r="I34" s="83">
        <v>3.4832175925925929E-3</v>
      </c>
      <c r="J34" s="23" t="str">
        <f>IF(I34=0," ",IF(I34&lt;=[1]Разряды!$D$34,[1]Разряды!$D$3,IF(I34&lt;=[1]Разряды!$E$34,[1]Разряды!$E$3,IF(I34&lt;=[1]Разряды!$F$34,[1]Разряды!$F$3,IF(I34&lt;=[1]Разряды!$G$34,[1]Разряды!$G$3,IF(I34&lt;=[1]Разряды!$H$34,[1]Разряды!$H$3,IF(I34&lt;=[1]Разряды!$I$34,[1]Разряды!$I$3,IF(I34&lt;=[1]Разряды!$J$34,[1]Разряды!$J$3,"б/р"))))))))</f>
        <v>2р</v>
      </c>
      <c r="K34" s="20">
        <v>0</v>
      </c>
      <c r="L34" s="18" t="str">
        <f>IF(B34=0," ",VLOOKUP($B34,[1]Женщины!$B$1:$H$65536,7,FALSE))</f>
        <v>Панюкова М.А.</v>
      </c>
    </row>
    <row r="35" spans="1:12" x14ac:dyDescent="0.25">
      <c r="A35" s="100">
        <v>4</v>
      </c>
      <c r="B35" s="56">
        <v>201</v>
      </c>
      <c r="C35" s="18" t="str">
        <f>IF(B35=0," ",VLOOKUP(B35,[1]Женщины!B$1:H$65536,2,FALSE))</f>
        <v>Гузенкова Ирина</v>
      </c>
      <c r="D35" s="94" t="str">
        <f>IF(B35=0," ",VLOOKUP($B35,[1]Женщины!$B$1:$H$65536,3,FALSE))</f>
        <v>1989</v>
      </c>
      <c r="E35" s="20" t="str">
        <f>IF(B35=0," ",IF(VLOOKUP($B35,[1]Женщины!$B$1:$H$65536,4,FALSE)=0," ",VLOOKUP($B35,[1]Женщины!$B$1:$H$65536,4,FALSE)))</f>
        <v>КМС</v>
      </c>
      <c r="F35" s="18" t="str">
        <f>IF(B35=0," ",VLOOKUP($B35,[1]Женщины!$B$1:$H$65536,5,FALSE))</f>
        <v>Мурманская</v>
      </c>
      <c r="G35" s="18" t="str">
        <f>IF(B35=0," ",VLOOKUP($B35,[1]Женщины!$B$1:$H$65536,6,FALSE))</f>
        <v>Мурманск, СДЮСШОР-4, ЦСП</v>
      </c>
      <c r="H35" s="26"/>
      <c r="I35" s="83">
        <v>3.5760416666666666E-3</v>
      </c>
      <c r="J35" s="23" t="str">
        <f>IF(I35=0," ",IF(I35&lt;=[1]Разряды!$D$34,[1]Разряды!$D$3,IF(I35&lt;=[1]Разряды!$E$34,[1]Разряды!$E$3,IF(I35&lt;=[1]Разряды!$F$34,[1]Разряды!$F$3,IF(I35&lt;=[1]Разряды!$G$34,[1]Разряды!$G$3,IF(I35&lt;=[1]Разряды!$H$34,[1]Разряды!$H$3,IF(I35&lt;=[1]Разряды!$I$34,[1]Разряды!$I$3,IF(I35&lt;=[1]Разряды!$J$34,[1]Разряды!$J$3,"б/р"))))))))</f>
        <v>2р</v>
      </c>
      <c r="K35" s="23">
        <v>0</v>
      </c>
      <c r="L35" s="18" t="str">
        <f>IF(B35=0," ",VLOOKUP($B35,[1]Женщины!$B$1:$H$65536,7,FALSE))</f>
        <v>Ахметов А.Р.</v>
      </c>
    </row>
    <row r="36" spans="1:12" ht="15.75" thickBot="1" x14ac:dyDescent="0.3">
      <c r="A36" s="29"/>
      <c r="B36" s="30"/>
      <c r="C36" s="31" t="str">
        <f>IF(B36=0," ",VLOOKUP(B36,[1]Женщины!B$1:H$65536,2,FALSE))</f>
        <v xml:space="preserve"> </v>
      </c>
      <c r="D36" s="57" t="str">
        <f>IF(B36=0," ",VLOOKUP($B36,[1]Женщины!$B$1:$H$65536,3,FALSE))</f>
        <v xml:space="preserve"> </v>
      </c>
      <c r="E36" s="33" t="str">
        <f>IF(B36=0," ",IF(VLOOKUP($B36,[1]Женщины!$B$1:$H$65536,4,FALSE)=0," ",VLOOKUP($B36,[1]Женщины!$B$1:$H$65536,4,FALSE)))</f>
        <v xml:space="preserve"> </v>
      </c>
      <c r="F36" s="31" t="str">
        <f>IF(B36=0," ",VLOOKUP($B36,[1]Женщины!$B$1:$H$65536,5,FALSE))</f>
        <v xml:space="preserve"> </v>
      </c>
      <c r="G36" s="31" t="str">
        <f>IF(B36=0," ",VLOOKUP($B36,[1]Женщины!$B$1:$H$65536,6,FALSE))</f>
        <v xml:space="preserve"> </v>
      </c>
      <c r="H36" s="70"/>
      <c r="I36" s="86"/>
      <c r="J36" s="35"/>
      <c r="K36" s="101"/>
      <c r="L36" s="31" t="str">
        <f>IF(B36=0," ",VLOOKUP($B36,[1]Женщины!$B$1:$H$65536,7,FALSE))</f>
        <v xml:space="preserve"> </v>
      </c>
    </row>
    <row r="37" spans="1:12" ht="15.75" thickTop="1" x14ac:dyDescent="0.25">
      <c r="A37" s="278"/>
      <c r="B37" s="59"/>
      <c r="C37" s="60"/>
      <c r="D37" s="90"/>
      <c r="E37" s="62"/>
      <c r="F37" s="60"/>
      <c r="G37" s="60"/>
      <c r="H37" s="91"/>
      <c r="I37" s="92"/>
      <c r="J37" s="63"/>
      <c r="K37" s="63"/>
      <c r="L37" s="60"/>
    </row>
    <row r="38" spans="1:12" x14ac:dyDescent="0.25">
      <c r="A38" s="278"/>
      <c r="B38" s="59"/>
      <c r="C38" s="60"/>
      <c r="D38" s="90"/>
      <c r="E38" s="62"/>
      <c r="F38" s="60"/>
      <c r="G38" s="60"/>
      <c r="H38" s="91"/>
      <c r="I38" s="92"/>
      <c r="J38" s="63"/>
      <c r="K38" s="63"/>
      <c r="L38" s="60"/>
    </row>
    <row r="39" spans="1:12" x14ac:dyDescent="0.25">
      <c r="A39" s="278"/>
      <c r="B39" s="59"/>
      <c r="C39" s="60"/>
      <c r="D39" s="90"/>
      <c r="E39" s="62"/>
      <c r="F39" s="60"/>
      <c r="G39" s="60"/>
      <c r="H39" s="91"/>
      <c r="I39" s="92"/>
      <c r="J39" s="63"/>
      <c r="K39" s="63"/>
      <c r="L39" s="60"/>
    </row>
    <row r="40" spans="1:12" x14ac:dyDescent="0.25">
      <c r="A40" s="278"/>
      <c r="B40" s="59"/>
      <c r="C40" s="60"/>
      <c r="D40" s="90"/>
      <c r="E40" s="62"/>
      <c r="F40" s="60"/>
      <c r="G40" s="60"/>
      <c r="H40" s="91"/>
      <c r="I40" s="92"/>
      <c r="J40" s="63"/>
      <c r="K40" s="63"/>
      <c r="L40" s="60"/>
    </row>
    <row r="41" spans="1:12" x14ac:dyDescent="0.25">
      <c r="A41" s="278"/>
      <c r="B41" s="59"/>
      <c r="C41" s="60"/>
      <c r="D41" s="90"/>
      <c r="E41" s="62"/>
      <c r="F41" s="60"/>
      <c r="G41" s="60"/>
      <c r="H41" s="91"/>
      <c r="I41" s="92"/>
      <c r="J41" s="63"/>
      <c r="K41" s="63"/>
      <c r="L41" s="60"/>
    </row>
    <row r="42" spans="1:12" x14ac:dyDescent="0.25">
      <c r="A42" s="278"/>
      <c r="B42" s="59"/>
      <c r="C42" s="60"/>
      <c r="D42" s="90"/>
      <c r="E42" s="62"/>
      <c r="F42" s="60"/>
      <c r="G42" s="60"/>
      <c r="H42" s="91"/>
      <c r="I42" s="92"/>
      <c r="J42" s="63"/>
      <c r="K42" s="63"/>
      <c r="L42" s="60"/>
    </row>
  </sheetData>
  <mergeCells count="27">
    <mergeCell ref="K9:K10"/>
    <mergeCell ref="L9:L10"/>
    <mergeCell ref="F11:G11"/>
    <mergeCell ref="I11:J11"/>
    <mergeCell ref="F21:G21"/>
    <mergeCell ref="I21:J21"/>
    <mergeCell ref="A4:L4"/>
    <mergeCell ref="F6:G6"/>
    <mergeCell ref="I8:J8"/>
    <mergeCell ref="H10:I10"/>
    <mergeCell ref="A1:L1"/>
    <mergeCell ref="A2:L2"/>
    <mergeCell ref="A3:L3"/>
    <mergeCell ref="I7:J7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F31:G31"/>
    <mergeCell ref="F27:G27"/>
    <mergeCell ref="I30:J30"/>
    <mergeCell ref="I31:J31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A37" workbookViewId="0">
      <selection activeCell="M21" sqref="M21"/>
    </sheetView>
  </sheetViews>
  <sheetFormatPr defaultRowHeight="15" x14ac:dyDescent="0.25"/>
  <cols>
    <col min="1" max="1" width="4.85546875" customWidth="1"/>
    <col min="2" max="2" width="5.85546875" customWidth="1"/>
    <col min="3" max="3" width="19.5703125" customWidth="1"/>
    <col min="4" max="4" width="11" customWidth="1"/>
    <col min="5" max="5" width="6.5703125" customWidth="1"/>
    <col min="6" max="6" width="17.42578125" customWidth="1"/>
    <col min="7" max="7" width="26.7109375" customWidth="1"/>
    <col min="8" max="8" width="6.7109375" style="67" customWidth="1"/>
    <col min="9" max="9" width="8" style="67" customWidth="1"/>
    <col min="10" max="10" width="6.5703125" customWidth="1"/>
    <col min="11" max="11" width="7" customWidth="1"/>
    <col min="12" max="12" width="24.28515625" customWidth="1"/>
  </cols>
  <sheetData>
    <row r="1" spans="1:12" ht="20.25" x14ac:dyDescent="0.3">
      <c r="A1" s="292" t="s">
        <v>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</row>
    <row r="2" spans="1:12" ht="20.25" x14ac:dyDescent="0.3">
      <c r="A2" s="292" t="s">
        <v>90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</row>
    <row r="3" spans="1:12" ht="22.5" x14ac:dyDescent="0.3">
      <c r="A3" s="293" t="s">
        <v>0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20.25" x14ac:dyDescent="0.3">
      <c r="A4" s="294" t="s">
        <v>27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</row>
    <row r="5" spans="1:12" ht="18" x14ac:dyDescent="0.25">
      <c r="A5" s="1"/>
      <c r="B5" s="2"/>
      <c r="C5" s="2"/>
      <c r="D5" s="2"/>
      <c r="E5" s="2"/>
      <c r="F5" s="2" t="s">
        <v>2</v>
      </c>
      <c r="G5" s="2"/>
      <c r="H5" s="2"/>
      <c r="I5" s="2"/>
      <c r="J5" s="2"/>
      <c r="K5" s="2"/>
      <c r="L5" s="2"/>
    </row>
    <row r="6" spans="1:12" ht="15.75" x14ac:dyDescent="0.25">
      <c r="A6" s="1"/>
      <c r="B6" s="3"/>
      <c r="C6" s="3"/>
      <c r="D6" s="3"/>
      <c r="E6" s="3"/>
      <c r="F6" s="295" t="s">
        <v>33</v>
      </c>
      <c r="G6" s="295"/>
      <c r="H6" s="3"/>
      <c r="I6"/>
      <c r="K6" s="4" t="s">
        <v>4</v>
      </c>
    </row>
    <row r="7" spans="1:12" x14ac:dyDescent="0.25">
      <c r="A7" s="1"/>
      <c r="B7" s="4"/>
      <c r="C7" s="5"/>
      <c r="F7" s="1"/>
      <c r="G7" s="1"/>
      <c r="H7" s="6"/>
      <c r="I7" s="6"/>
      <c r="J7" s="6"/>
      <c r="K7" s="6" t="s">
        <v>103</v>
      </c>
      <c r="L7" s="6"/>
    </row>
    <row r="8" spans="1:12" ht="18.75" x14ac:dyDescent="0.3">
      <c r="A8" s="7"/>
      <c r="B8" s="4"/>
      <c r="C8" s="4"/>
      <c r="E8" s="8"/>
      <c r="F8" s="1"/>
      <c r="G8" s="1"/>
      <c r="H8" s="8"/>
      <c r="I8" s="285" t="s">
        <v>29</v>
      </c>
      <c r="J8" s="285"/>
      <c r="K8" s="268"/>
      <c r="L8" s="6" t="s">
        <v>141</v>
      </c>
    </row>
    <row r="9" spans="1:12" x14ac:dyDescent="0.25">
      <c r="A9" s="1" t="s">
        <v>34</v>
      </c>
      <c r="B9" s="4"/>
      <c r="C9" s="4"/>
      <c r="D9" s="9"/>
      <c r="E9" s="9"/>
      <c r="F9" s="1"/>
      <c r="G9" s="1"/>
      <c r="H9" s="10"/>
      <c r="I9" s="286"/>
      <c r="J9" s="286"/>
      <c r="K9" s="11"/>
      <c r="L9" s="6"/>
    </row>
    <row r="10" spans="1:12" x14ac:dyDescent="0.25">
      <c r="A10" s="291" t="s">
        <v>7</v>
      </c>
      <c r="B10" s="291" t="s">
        <v>8</v>
      </c>
      <c r="C10" s="291" t="s">
        <v>9</v>
      </c>
      <c r="D10" s="287" t="s">
        <v>10</v>
      </c>
      <c r="E10" s="287" t="s">
        <v>11</v>
      </c>
      <c r="F10" s="287" t="s">
        <v>12</v>
      </c>
      <c r="G10" s="287" t="s">
        <v>13</v>
      </c>
      <c r="H10" s="289" t="s">
        <v>14</v>
      </c>
      <c r="I10" s="290"/>
      <c r="J10" s="291" t="s">
        <v>15</v>
      </c>
      <c r="K10" s="287" t="s">
        <v>16</v>
      </c>
      <c r="L10" s="296" t="s">
        <v>17</v>
      </c>
    </row>
    <row r="11" spans="1:12" x14ac:dyDescent="0.25">
      <c r="A11" s="288"/>
      <c r="B11" s="288"/>
      <c r="C11" s="288"/>
      <c r="D11" s="288"/>
      <c r="E11" s="288"/>
      <c r="F11" s="288"/>
      <c r="G11" s="288"/>
      <c r="H11" s="298" t="s">
        <v>18</v>
      </c>
      <c r="I11" s="299"/>
      <c r="J11" s="288"/>
      <c r="K11" s="288"/>
      <c r="L11" s="297"/>
    </row>
    <row r="12" spans="1:12" x14ac:dyDescent="0.25">
      <c r="A12" s="12"/>
      <c r="B12" s="12"/>
      <c r="C12" s="12"/>
      <c r="D12" s="13"/>
      <c r="E12" s="12"/>
      <c r="F12" s="284" t="s">
        <v>107</v>
      </c>
      <c r="G12" s="284"/>
      <c r="H12" s="14"/>
      <c r="I12" s="15"/>
    </row>
    <row r="13" spans="1:12" x14ac:dyDescent="0.25">
      <c r="A13" s="16">
        <v>1</v>
      </c>
      <c r="B13" s="17">
        <v>55</v>
      </c>
      <c r="C13" s="40" t="str">
        <f>IF(B13=0," ",VLOOKUP(B13,[1]Женщины!B$1:H$65536,2,FALSE))</f>
        <v>Тараканова Полина</v>
      </c>
      <c r="D13" s="41" t="str">
        <f>IF(B13=0," ",VLOOKUP($B13,[1]Женщины!$B$1:$H$65536,3,FALSE))</f>
        <v>30.06.1999</v>
      </c>
      <c r="E13" s="42" t="str">
        <f>IF(B13=0," ",IF(VLOOKUP($B13,[1]Женщины!$B$1:$H$65536,4,FALSE)=0," ",VLOOKUP($B13,[1]Женщины!$B$1:$H$65536,4,FALSE)))</f>
        <v>1р</v>
      </c>
      <c r="F13" s="40" t="str">
        <f>IF(B13=0," ",VLOOKUP($B13,[1]Женщины!$B$1:$H$65536,5,FALSE))</f>
        <v>Ярославская</v>
      </c>
      <c r="G13" s="40" t="str">
        <f>IF(B13=0," ",VLOOKUP($B13,[1]Женщины!$B$1:$H$65536,6,FALSE))</f>
        <v>Ярославль, СДЮСШОР-19</v>
      </c>
      <c r="H13" s="22" t="s">
        <v>142</v>
      </c>
      <c r="I13" s="414">
        <v>6.964583333333333E-3</v>
      </c>
      <c r="J13" s="25" t="str">
        <f>IF(I13=0," ",IF(I13&lt;=[1]Разряды!$D$35,[1]Разряды!$D$3,IF(I13&lt;=[1]Разряды!$E$35,[1]Разряды!$E$3,IF(I13&lt;=[1]Разряды!$F$35,[1]Разряды!$F$3,IF(I13&lt;=[1]Разряды!$G$35,[1]Разряды!$G$3,IF(I13&lt;=[1]Разряды!$H$35,[1]Разряды!$H$3,IF(I13&lt;=[1]Разряды!$I$35,[1]Разряды!$I$3,IF(I13&lt;=[1]Разряды!$J$35,[1]Разряды!$J$3,"б/р"))))))))</f>
        <v>1р</v>
      </c>
      <c r="K13" s="25">
        <v>20</v>
      </c>
      <c r="L13" s="40" t="str">
        <f>IF(B13=0," ",VLOOKUP($B13,[1]Женщины!$B$1:$H$65536,7,FALSE))</f>
        <v>Таракановы Ю.Ф., А.В.</v>
      </c>
    </row>
    <row r="14" spans="1:12" x14ac:dyDescent="0.25">
      <c r="A14" s="16">
        <v>2</v>
      </c>
      <c r="B14" s="42">
        <v>79</v>
      </c>
      <c r="C14" s="40" t="str">
        <f>IF(B14=0," ",VLOOKUP(B14,[1]Женщины!B$1:H$65536,2,FALSE))</f>
        <v>Колесова Анна</v>
      </c>
      <c r="D14" s="41" t="str">
        <f>IF(B14=0," ",VLOOKUP($B14,[1]Женщины!$B$1:$H$65536,3,FALSE))</f>
        <v>30.04.1999</v>
      </c>
      <c r="E14" s="42" t="str">
        <f>IF(B14=0," ",IF(VLOOKUP($B14,[1]Женщины!$B$1:$H$65536,4,FALSE)=0," ",VLOOKUP($B14,[1]Женщины!$B$1:$H$65536,4,FALSE)))</f>
        <v>1р</v>
      </c>
      <c r="F14" s="40" t="str">
        <f>IF(B14=0," ",VLOOKUP($B14,[1]Женщины!$B$1:$H$65536,5,FALSE))</f>
        <v>Ярославская</v>
      </c>
      <c r="G14" s="40" t="str">
        <f>IF(B14=0," ",VLOOKUP($B14,[1]Женщины!$B$1:$H$65536,6,FALSE))</f>
        <v>Рыбинск, СДЮСШОР-2</v>
      </c>
      <c r="H14" s="21"/>
      <c r="I14" s="87">
        <v>7.3248842592592593E-3</v>
      </c>
      <c r="J14" s="25" t="str">
        <f>IF(I14=0," ",IF(I14&lt;=[1]Разряды!$D$35,[1]Разряды!$D$3,IF(I14&lt;=[1]Разряды!$E$35,[1]Разряды!$E$3,IF(I14&lt;=[1]Разряды!$F$35,[1]Разряды!$F$3,IF(I14&lt;=[1]Разряды!$G$35,[1]Разряды!$G$3,IF(I14&lt;=[1]Разряды!$H$35,[1]Разряды!$H$3,IF(I14&lt;=[1]Разряды!$I$35,[1]Разряды!$I$3,IF(I14&lt;=[1]Разряды!$J$35,[1]Разряды!$J$3,"б/р"))))))))</f>
        <v>1р</v>
      </c>
      <c r="K14" s="44">
        <v>17</v>
      </c>
      <c r="L14" s="40" t="str">
        <f>IF(B14=0," ",VLOOKUP($B14,[1]Женщины!$B$1:$H$65536,7,FALSE))</f>
        <v>Мицик Ю.И., Палкина Н.И.</v>
      </c>
    </row>
    <row r="15" spans="1:12" x14ac:dyDescent="0.25">
      <c r="A15" s="16">
        <v>3</v>
      </c>
      <c r="B15" s="17">
        <v>94</v>
      </c>
      <c r="C15" s="40" t="str">
        <f>IF(B15=0," ",VLOOKUP(B15,[1]Женщины!B$1:H$65536,2,FALSE))</f>
        <v>Головицына Анна</v>
      </c>
      <c r="D15" s="41" t="str">
        <f>IF(B15=0," ",VLOOKUP($B15,[1]Женщины!$B$1:$H$65536,3,FALSE))</f>
        <v>18.03.2000</v>
      </c>
      <c r="E15" s="42" t="str">
        <f>IF(B15=0," ",IF(VLOOKUP($B15,[1]Женщины!$B$1:$H$65536,4,FALSE)=0," ",VLOOKUP($B15,[1]Женщины!$B$1:$H$65536,4,FALSE)))</f>
        <v>1р</v>
      </c>
      <c r="F15" s="40" t="str">
        <f>IF(B15=0," ",VLOOKUP($B15,[1]Женщины!$B$1:$H$65536,5,FALSE))</f>
        <v>Ярославская</v>
      </c>
      <c r="G15" s="40" t="str">
        <f>IF(B15=0," ",VLOOKUP($B15,[1]Женщины!$B$1:$H$65536,6,FALSE))</f>
        <v>Рыбинск, СДЮСШОР-2</v>
      </c>
      <c r="H15" s="21"/>
      <c r="I15" s="87">
        <v>7.4362268518518527E-3</v>
      </c>
      <c r="J15" s="25" t="str">
        <f>IF(I15=0," ",IF(I15&lt;=[1]Разряды!$D$35,[1]Разряды!$D$3,IF(I15&lt;=[1]Разряды!$E$35,[1]Разряды!$E$3,IF(I15&lt;=[1]Разряды!$F$35,[1]Разряды!$F$3,IF(I15&lt;=[1]Разряды!$G$35,[1]Разряды!$G$3,IF(I15&lt;=[1]Разряды!$H$35,[1]Разряды!$H$3,IF(I15&lt;=[1]Разряды!$I$35,[1]Разряды!$I$3,IF(I15&lt;=[1]Разряды!$J$35,[1]Разряды!$J$3,"б/р"))))))))</f>
        <v>2р</v>
      </c>
      <c r="K15" s="85" t="s">
        <v>112</v>
      </c>
      <c r="L15" s="40" t="str">
        <f>IF(B15=0," ",VLOOKUP($B15,[1]Женщины!$B$1:$H$65536,7,FALSE))</f>
        <v>Шостак А.А.</v>
      </c>
    </row>
    <row r="16" spans="1:12" x14ac:dyDescent="0.25">
      <c r="A16" s="25">
        <v>4</v>
      </c>
      <c r="B16" s="17">
        <v>540</v>
      </c>
      <c r="C16" s="40" t="str">
        <f>IF(B16=0," ",VLOOKUP(B16,[1]Женщины!B$1:H$65536,2,FALSE))</f>
        <v>Кузнецова Анна</v>
      </c>
      <c r="D16" s="41" t="str">
        <f>IF(B16=0," ",VLOOKUP($B16,[1]Женщины!$B$1:$H$65536,3,FALSE))</f>
        <v>04.09.1998</v>
      </c>
      <c r="E16" s="42" t="str">
        <f>IF(B16=0," ",IF(VLOOKUP($B16,[1]Женщины!$B$1:$H$65536,4,FALSE)=0," ",VLOOKUP($B16,[1]Женщины!$B$1:$H$65536,4,FALSE)))</f>
        <v>2р</v>
      </c>
      <c r="F16" s="40" t="str">
        <f>IF(B16=0," ",VLOOKUP($B16,[1]Женщины!$B$1:$H$65536,5,FALSE))</f>
        <v>Владимирская</v>
      </c>
      <c r="G16" s="40" t="str">
        <f>IF(B16=0," ",VLOOKUP($B16,[1]Женщины!$B$1:$H$65536,6,FALSE))</f>
        <v>Г-Хрустальный, ДЮСШ</v>
      </c>
      <c r="H16" s="21"/>
      <c r="I16" s="87">
        <v>7.8440972222222228E-3</v>
      </c>
      <c r="J16" s="25" t="str">
        <f>IF(I16=0," ",IF(I16&lt;=[1]Разряды!$D$35,[1]Разряды!$D$3,IF(I16&lt;=[1]Разряды!$E$35,[1]Разряды!$E$3,IF(I16&lt;=[1]Разряды!$F$35,[1]Разряды!$F$3,IF(I16&lt;=[1]Разряды!$G$35,[1]Разряды!$G$3,IF(I16&lt;=[1]Разряды!$H$35,[1]Разряды!$H$3,IF(I16&lt;=[1]Разряды!$I$35,[1]Разряды!$I$3,IF(I16&lt;=[1]Разряды!$J$35,[1]Разряды!$J$3,"б/р"))))))))</f>
        <v>2р</v>
      </c>
      <c r="K16" s="85">
        <v>15</v>
      </c>
      <c r="L16" s="40" t="str">
        <f>IF(B16=0," ",VLOOKUP($B16,[1]Женщины!$B$1:$H$65536,7,FALSE))</f>
        <v>Волкова Л.А.</v>
      </c>
    </row>
    <row r="17" spans="1:12" x14ac:dyDescent="0.25">
      <c r="A17" s="25">
        <v>5</v>
      </c>
      <c r="B17" s="17">
        <v>171</v>
      </c>
      <c r="C17" s="40" t="str">
        <f>IF(B17=0," ",VLOOKUP(B17,[1]Женщины!B$1:H$65536,2,FALSE))</f>
        <v>Илюхина Юлия</v>
      </c>
      <c r="D17" s="41" t="str">
        <f>IF(B17=0," ",VLOOKUP($B17,[1]Женщины!$B$1:$H$65536,3,FALSE))</f>
        <v>1998</v>
      </c>
      <c r="E17" s="42" t="str">
        <f>IF(B17=0," ",IF(VLOOKUP($B17,[1]Женщины!$B$1:$H$65536,4,FALSE)=0," ",VLOOKUP($B17,[1]Женщины!$B$1:$H$65536,4,FALSE)))</f>
        <v>2р</v>
      </c>
      <c r="F17" s="40" t="str">
        <f>IF(B17=0," ",VLOOKUP($B17,[1]Женщины!$B$1:$H$65536,5,FALSE))</f>
        <v>Р-ка Коми</v>
      </c>
      <c r="G17" s="40" t="str">
        <f>IF(B17=0," ",VLOOKUP($B17,[1]Женщины!$B$1:$H$65536,6,FALSE))</f>
        <v>Сыктывкар, КДЮСШ-1</v>
      </c>
      <c r="H17" s="21"/>
      <c r="I17" s="87">
        <v>8.5174768518518525E-3</v>
      </c>
      <c r="J17" s="25" t="str">
        <f>IF(I17=0," ",IF(I17&lt;=[1]Разряды!$D$35,[1]Разряды!$D$3,IF(I17&lt;=[1]Разряды!$E$35,[1]Разряды!$E$3,IF(I17&lt;=[1]Разряды!$F$35,[1]Разряды!$F$3,IF(I17&lt;=[1]Разряды!$G$35,[1]Разряды!$G$3,IF(I17&lt;=[1]Разряды!$H$35,[1]Разряды!$H$3,IF(I17&lt;=[1]Разряды!$I$35,[1]Разряды!$I$3,IF(I17&lt;=[1]Разряды!$J$35,[1]Разряды!$J$3,"б/р"))))))))</f>
        <v>3р</v>
      </c>
      <c r="K17" s="85">
        <v>14</v>
      </c>
      <c r="L17" s="140" t="str">
        <f>IF(B17=0," ",VLOOKUP($B17,[1]Женщины!$B$1:$H$65536,7,FALSE))</f>
        <v>Панюкова М.А.</v>
      </c>
    </row>
    <row r="18" spans="1:12" x14ac:dyDescent="0.25">
      <c r="A18" s="97"/>
      <c r="B18" s="88"/>
      <c r="C18" s="52"/>
      <c r="D18" s="19"/>
      <c r="E18" s="20"/>
      <c r="F18" s="18"/>
      <c r="G18" s="24"/>
      <c r="H18" s="26"/>
      <c r="I18" s="83"/>
      <c r="J18" s="23"/>
      <c r="K18" s="23"/>
      <c r="L18" s="18"/>
    </row>
    <row r="19" spans="1:12" x14ac:dyDescent="0.25">
      <c r="A19" s="102"/>
      <c r="B19" s="12"/>
      <c r="C19" s="12"/>
      <c r="D19" s="54"/>
      <c r="E19" s="12"/>
      <c r="F19" s="284" t="s">
        <v>114</v>
      </c>
      <c r="G19" s="284"/>
      <c r="H19" s="14"/>
      <c r="I19" s="15"/>
    </row>
    <row r="20" spans="1:12" x14ac:dyDescent="0.25">
      <c r="A20" s="16">
        <v>1</v>
      </c>
      <c r="B20" s="17">
        <v>206</v>
      </c>
      <c r="C20" s="40" t="str">
        <f>IF(B20=0," ",VLOOKUP(B20,[1]Женщины!B$1:H$65536,2,FALSE))</f>
        <v>Кузовлева Мария</v>
      </c>
      <c r="D20" s="41" t="str">
        <f>IF(B20=0," ",VLOOKUP($B20,[1]Женщины!$B$1:$H$65536,3,FALSE))</f>
        <v>1995</v>
      </c>
      <c r="E20" s="42" t="str">
        <f>IF(B20=0," ",IF(VLOOKUP($B20,[1]Женщины!$B$1:$H$65536,4,FALSE)=0," ",VLOOKUP($B20,[1]Женщины!$B$1:$H$65536,4,FALSE)))</f>
        <v>КМС</v>
      </c>
      <c r="F20" s="40" t="str">
        <f>IF(B20=0," ",VLOOKUP($B20,[1]Женщины!$B$1:$H$65536,5,FALSE))</f>
        <v>Мурманская</v>
      </c>
      <c r="G20" s="43" t="str">
        <f>IF(B20=0," ",VLOOKUP($B20,[1]Женщины!$B$1:$H$65536,6,FALSE))</f>
        <v>Мурманск, СДЮСШОР-4, ЦСП</v>
      </c>
      <c r="H20" s="21"/>
      <c r="I20" s="84">
        <v>7.1466435185185183E-3</v>
      </c>
      <c r="J20" s="25" t="str">
        <f>IF(I20=0," ",IF(I20&lt;=[1]Разряды!$D$35,[1]Разряды!$D$3,IF(I20&lt;=[1]Разряды!$E$35,[1]Разряды!$E$3,IF(I20&lt;=[1]Разряды!$F$35,[1]Разряды!$F$3,IF(I20&lt;=[1]Разряды!$G$35,[1]Разряды!$G$3,IF(I20&lt;=[1]Разряды!$H$35,[1]Разряды!$H$3,IF(I20&lt;=[1]Разряды!$I$35,[1]Разряды!$I$3,IF(I20&lt;=[1]Разряды!$J$35,[1]Разряды!$J$3,"б/р"))))))))</f>
        <v>1р</v>
      </c>
      <c r="K20" s="42">
        <v>20</v>
      </c>
      <c r="L20" s="140" t="str">
        <f>IF(B20=0," ",VLOOKUP($B20,[1]Женщины!$B$1:$H$65536,7,FALSE))</f>
        <v>Кацан Т.Н.</v>
      </c>
    </row>
    <row r="21" spans="1:12" x14ac:dyDescent="0.25">
      <c r="A21" s="16"/>
      <c r="B21" s="17">
        <v>245</v>
      </c>
      <c r="C21" s="18" t="str">
        <f>IF(B21=0," ",VLOOKUP(B21,[1]Женщины!B$1:H$65536,2,FALSE))</f>
        <v>Иванова Виктория</v>
      </c>
      <c r="D21" s="19" t="str">
        <f>IF(B21=0," ",VLOOKUP($B21,[1]Женщины!$B$1:$H$65536,3,FALSE))</f>
        <v>28.12.1995</v>
      </c>
      <c r="E21" s="20" t="str">
        <f>IF(B21=0," ",IF(VLOOKUP($B21,[1]Женщины!$B$1:$H$65536,4,FALSE)=0," ",VLOOKUP($B21,[1]Женщины!$B$1:$H$65536,4,FALSE)))</f>
        <v>2р</v>
      </c>
      <c r="F21" s="18" t="str">
        <f>IF(B21=0," ",VLOOKUP($B21,[1]Женщины!$B$1:$H$65536,5,FALSE))</f>
        <v>Калининградская</v>
      </c>
      <c r="G21" s="18" t="str">
        <f>IF(B21=0," ",VLOOKUP($B21,[1]Женщины!$B$1:$H$65536,6,FALSE))</f>
        <v>Калининград, БФУ</v>
      </c>
      <c r="H21" s="26"/>
      <c r="I21" s="413" t="s">
        <v>91</v>
      </c>
      <c r="J21" s="23"/>
      <c r="K21" s="12">
        <v>0</v>
      </c>
      <c r="L21" s="52" t="str">
        <f>IF(B21=0," ",VLOOKUP($B21,[1]Женщины!$B$1:$H$65536,7,FALSE))</f>
        <v>Шабанов В.В.</v>
      </c>
    </row>
    <row r="22" spans="1:12" x14ac:dyDescent="0.25">
      <c r="A22" s="16"/>
      <c r="B22" s="17"/>
      <c r="C22" s="40"/>
      <c r="D22" s="41"/>
      <c r="E22" s="42"/>
      <c r="F22" s="40"/>
      <c r="G22" s="43"/>
      <c r="H22" s="21"/>
      <c r="I22" s="84"/>
      <c r="J22" s="25"/>
      <c r="K22" s="42"/>
      <c r="L22" s="247"/>
    </row>
    <row r="23" spans="1:12" x14ac:dyDescent="0.25">
      <c r="A23" s="12"/>
      <c r="B23" s="12"/>
      <c r="C23" s="12"/>
      <c r="D23" s="54"/>
      <c r="E23" s="12"/>
      <c r="F23" s="284" t="s">
        <v>22</v>
      </c>
      <c r="G23" s="284"/>
      <c r="H23" s="73"/>
      <c r="I23" s="285"/>
      <c r="J23" s="285"/>
      <c r="K23" s="269"/>
      <c r="L23" s="74"/>
    </row>
    <row r="24" spans="1:12" x14ac:dyDescent="0.25">
      <c r="A24" s="16">
        <v>1</v>
      </c>
      <c r="B24" s="17">
        <v>96</v>
      </c>
      <c r="C24" s="40" t="str">
        <f>IF(B24=0," ",VLOOKUP(B24,[1]Женщины!B$1:H$65536,2,FALSE))</f>
        <v>Соколова Ольга</v>
      </c>
      <c r="D24" s="41" t="str">
        <f>IF(B24=0," ",VLOOKUP($B24,[1]Женщины!$B$1:$H$65536,3,FALSE))</f>
        <v>30.07.1991</v>
      </c>
      <c r="E24" s="42" t="str">
        <f>IF(B24=0," ",IF(VLOOKUP($B24,[1]Женщины!$B$1:$H$65536,4,FALSE)=0," ",VLOOKUP($B24,[1]Женщины!$B$1:$H$65536,4,FALSE)))</f>
        <v>КМС</v>
      </c>
      <c r="F24" s="40" t="str">
        <f>IF(B24=0," ",VLOOKUP($B24,[1]Женщины!$B$1:$H$65536,5,FALSE))</f>
        <v>Ярославская</v>
      </c>
      <c r="G24" s="40" t="str">
        <f>IF(B24=0," ",VLOOKUP($B24,[1]Женщины!$B$1:$H$65536,6,FALSE))</f>
        <v>Рыбинск, СДЮСШОР-2</v>
      </c>
      <c r="H24" s="21"/>
      <c r="I24" s="84">
        <v>6.9703703703703698E-3</v>
      </c>
      <c r="J24" s="25" t="str">
        <f>IF(I24=0," ",IF(I24&lt;=[1]Разряды!$D$35,[1]Разряды!$D$3,IF(I24&lt;=[1]Разряды!$E$35,[1]Разряды!$E$3,IF(I24&lt;=[1]Разряды!$F$35,[1]Разряды!$F$3,IF(I24&lt;=[1]Разряды!$G$35,[1]Разряды!$G$3,IF(I24&lt;=[1]Разряды!$H$35,[1]Разряды!$H$3,IF(I24&lt;=[1]Разряды!$I$35,[1]Разряды!$I$3,IF(I24&lt;=[1]Разряды!$J$35,[1]Разряды!$J$3,"б/р"))))))))</f>
        <v>1р</v>
      </c>
      <c r="K24" s="85" t="s">
        <v>20</v>
      </c>
      <c r="L24" s="108" t="str">
        <f>IF(B24=0," ",VLOOKUP($B24,[1]Женщины!$B$1:$H$65536,7,FALSE))</f>
        <v>Жукова Т.Г.</v>
      </c>
    </row>
    <row r="25" spans="1:12" ht="22.5" x14ac:dyDescent="0.25">
      <c r="A25" s="16">
        <v>2</v>
      </c>
      <c r="B25" s="56">
        <v>499</v>
      </c>
      <c r="C25" s="40" t="str">
        <f>IF(B25=0," ",VLOOKUP(B25,[1]Женщины!B$1:H$65536,2,FALSE))</f>
        <v>Балашова Евгения</v>
      </c>
      <c r="D25" s="41" t="str">
        <f>IF(B25=0," ",VLOOKUP($B25,[1]Женщины!$B$1:$H$65536,3,FALSE))</f>
        <v>11.03.1992</v>
      </c>
      <c r="E25" s="42" t="str">
        <f>IF(B25=0," ",IF(VLOOKUP($B25,[1]Женщины!$B$1:$H$65536,4,FALSE)=0," ",VLOOKUP($B25,[1]Женщины!$B$1:$H$65536,4,FALSE)))</f>
        <v>КМС</v>
      </c>
      <c r="F25" s="40" t="str">
        <f>IF(B25=0," ",VLOOKUP($B25,[1]Женщины!$B$1:$H$65536,5,FALSE))</f>
        <v>Архангельская</v>
      </c>
      <c r="G25" s="43" t="str">
        <f>IF(B25=0," ",VLOOKUP($B25,[1]Женщины!$B$1:$H$65536,6,FALSE))</f>
        <v>Архангельск, ГАУ АО "РЦСП "Поморье"</v>
      </c>
      <c r="H25" s="21"/>
      <c r="I25" s="84">
        <v>7.3681712962962963E-3</v>
      </c>
      <c r="J25" s="25" t="str">
        <f>IF(I25=0," ",IF(I25&lt;=[1]Разряды!$D$35,[1]Разряды!$D$3,IF(I25&lt;=[1]Разряды!$E$35,[1]Разряды!$E$3,IF(I25&lt;=[1]Разряды!$F$35,[1]Разряды!$F$3,IF(I25&lt;=[1]Разряды!$G$35,[1]Разряды!$G$3,IF(I25&lt;=[1]Разряды!$H$35,[1]Разряды!$H$3,IF(I25&lt;=[1]Разряды!$I$35,[1]Разряды!$I$3,IF(I25&lt;=[1]Разряды!$J$35,[1]Разряды!$J$3,"б/р"))))))))</f>
        <v>1р</v>
      </c>
      <c r="K25" s="85">
        <v>0</v>
      </c>
      <c r="L25" s="249" t="str">
        <f>IF(B25=0," ",VLOOKUP($B25,[1]Женщины!$B$1:$H$65536,7,FALSE))</f>
        <v>Чернов А.В.</v>
      </c>
    </row>
    <row r="26" spans="1:12" x14ac:dyDescent="0.25">
      <c r="A26" s="16">
        <v>3</v>
      </c>
      <c r="B26" s="56">
        <v>165</v>
      </c>
      <c r="C26" s="40" t="str">
        <f>IF(B26=0," ",VLOOKUP(B26,[1]Женщины!B$1:H$65536,2,FALSE))</f>
        <v>Пунегова Наталья</v>
      </c>
      <c r="D26" s="41" t="str">
        <f>IF(B26=0," ",VLOOKUP($B26,[1]Женщины!$B$1:$H$65536,3,FALSE))</f>
        <v>1991</v>
      </c>
      <c r="E26" s="42" t="str">
        <f>IF(B26=0," ",IF(VLOOKUP($B26,[1]Женщины!$B$1:$H$65536,4,FALSE)=0," ",VLOOKUP($B26,[1]Женщины!$B$1:$H$65536,4,FALSE)))</f>
        <v>1р</v>
      </c>
      <c r="F26" s="40" t="str">
        <f>IF(B26=0," ",VLOOKUP($B26,[1]Женщины!$B$1:$H$65536,5,FALSE))</f>
        <v>Р-ка Коми</v>
      </c>
      <c r="G26" s="40" t="str">
        <f>IF(B26=0," ",VLOOKUP($B26,[1]Женщины!$B$1:$H$65536,6,FALSE))</f>
        <v>Сыктывкар, КДЮСШ-1</v>
      </c>
      <c r="H26" s="21"/>
      <c r="I26" s="84">
        <v>7.5408564814814817E-3</v>
      </c>
      <c r="J26" s="25" t="str">
        <f>IF(I26=0," ",IF(I26&lt;=[1]Разряды!$D$35,[1]Разряды!$D$3,IF(I26&lt;=[1]Разряды!$E$35,[1]Разряды!$E$3,IF(I26&lt;=[1]Разряды!$F$35,[1]Разряды!$F$3,IF(I26&lt;=[1]Разряды!$G$35,[1]Разряды!$G$3,IF(I26&lt;=[1]Разряды!$H$35,[1]Разряды!$H$3,IF(I26&lt;=[1]Разряды!$I$35,[1]Разряды!$I$3,IF(I26&lt;=[1]Разряды!$J$35,[1]Разряды!$J$3,"б/р"))))))))</f>
        <v>2р</v>
      </c>
      <c r="K26" s="85">
        <v>0</v>
      </c>
      <c r="L26" s="108" t="str">
        <f>IF(B26=0," ",VLOOKUP($B26,[1]Женщины!$B$1:$H$65536,7,FALSE))</f>
        <v>Панюкова М.А.</v>
      </c>
    </row>
    <row r="27" spans="1:12" x14ac:dyDescent="0.25">
      <c r="A27" s="42">
        <v>4</v>
      </c>
      <c r="B27" s="56">
        <v>201</v>
      </c>
      <c r="C27" s="40" t="str">
        <f>IF(B27=0," ",VLOOKUP(B27,[1]Женщины!B$1:H$65536,2,FALSE))</f>
        <v>Гузенкова Ирина</v>
      </c>
      <c r="D27" s="41" t="str">
        <f>IF(B27=0," ",VLOOKUP($B27,[1]Женщины!$B$1:$H$65536,3,FALSE))</f>
        <v>1989</v>
      </c>
      <c r="E27" s="42" t="str">
        <f>IF(B27=0," ",IF(VLOOKUP($B27,[1]Женщины!$B$1:$H$65536,4,FALSE)=0," ",VLOOKUP($B27,[1]Женщины!$B$1:$H$65536,4,FALSE)))</f>
        <v>КМС</v>
      </c>
      <c r="F27" s="40" t="str">
        <f>IF(B27=0," ",VLOOKUP($B27,[1]Женщины!$B$1:$H$65536,5,FALSE))</f>
        <v>Мурманская</v>
      </c>
      <c r="G27" s="43" t="str">
        <f>IF(B27=0," ",VLOOKUP($B27,[1]Женщины!$B$1:$H$65536,6,FALSE))</f>
        <v>Мурманск, СДЮСШОР-4, ЦСП</v>
      </c>
      <c r="H27" s="21"/>
      <c r="I27" s="84">
        <v>8.5457175925925926E-3</v>
      </c>
      <c r="J27" s="25" t="str">
        <f>IF(I27=0," ",IF(I27&lt;=[1]Разряды!$D$35,[1]Разряды!$D$3,IF(I27&lt;=[1]Разряды!$E$35,[1]Разряды!$E$3,IF(I27&lt;=[1]Разряды!$F$35,[1]Разряды!$F$3,IF(I27&lt;=[1]Разряды!$G$35,[1]Разряды!$G$3,IF(I27&lt;=[1]Разряды!$H$35,[1]Разряды!$H$3,IF(I27&lt;=[1]Разряды!$I$35,[1]Разряды!$I$3,IF(I27&lt;=[1]Разряды!$J$35,[1]Разряды!$J$3,"б/р"))))))))</f>
        <v>3р</v>
      </c>
      <c r="K27" s="44">
        <v>0</v>
      </c>
      <c r="L27" s="108" t="str">
        <f>IF(B27=0," ",VLOOKUP($B27,[1]Женщины!$B$1:$H$65536,7,FALSE))</f>
        <v>Ахметов А.Р.</v>
      </c>
    </row>
    <row r="28" spans="1:12" ht="15.75" thickBot="1" x14ac:dyDescent="0.3">
      <c r="A28" s="29"/>
      <c r="B28" s="30"/>
      <c r="C28" s="31" t="str">
        <f>IF(B28=0," ",VLOOKUP(B28,[1]Женщины!B$1:H$65536,2,FALSE))</f>
        <v xml:space="preserve"> </v>
      </c>
      <c r="D28" s="57" t="str">
        <f>IF(B28=0," ",VLOOKUP($B28,[1]Женщины!$B$1:$H$65536,3,FALSE))</f>
        <v xml:space="preserve"> </v>
      </c>
      <c r="E28" s="33" t="str">
        <f>IF(B28=0," ",IF(VLOOKUP($B28,[1]Женщины!$B$1:$H$65536,4,FALSE)=0," ",VLOOKUP($B28,[1]Женщины!$B$1:$H$65536,4,FALSE)))</f>
        <v xml:space="preserve"> </v>
      </c>
      <c r="F28" s="31" t="str">
        <f>IF(B28=0," ",VLOOKUP($B28,[1]Женщины!$B$1:$H$65536,5,FALSE))</f>
        <v xml:space="preserve"> </v>
      </c>
      <c r="G28" s="31" t="str">
        <f>IF(B28=0," ",VLOOKUP($B28,[1]Женщины!$B$1:$H$65536,6,FALSE))</f>
        <v xml:space="preserve"> </v>
      </c>
      <c r="H28" s="70"/>
      <c r="I28" s="86"/>
      <c r="J28" s="35" t="str">
        <f>IF(I28=0," ",IF(I28&lt;=[1]Разряды!$D$35,[1]Разряды!$D$3,IF(I28&lt;=[1]Разряды!$E$35,[1]Разряды!$E$3,IF(I28&lt;=[1]Разряды!$F$35,[1]Разряды!$F$3,IF(I28&lt;=[1]Разряды!$G$35,[1]Разряды!$G$3,IF(I28&lt;=[1]Разряды!$H$35,[1]Разряды!$H$3,IF(I28&lt;=[1]Разряды!$I$35,[1]Разряды!$I$3,IF(I28&lt;=[1]Разряды!$J$35,[1]Разряды!$J$3,"б/р"))))))))</f>
        <v xml:space="preserve"> </v>
      </c>
      <c r="K28" s="35"/>
      <c r="L28" s="31" t="str">
        <f>IF(B28=0," ",VLOOKUP($B28,[1]Женщины!$B$1:$H$65536,7,FALSE))</f>
        <v xml:space="preserve"> </v>
      </c>
    </row>
    <row r="29" spans="1:12" ht="15.75" thickTop="1" x14ac:dyDescent="0.25">
      <c r="H29"/>
      <c r="I29"/>
    </row>
    <row r="30" spans="1:12" x14ac:dyDescent="0.25">
      <c r="H30"/>
      <c r="I30"/>
    </row>
    <row r="31" spans="1:12" x14ac:dyDescent="0.25">
      <c r="H31"/>
      <c r="I31"/>
    </row>
    <row r="32" spans="1:12" x14ac:dyDescent="0.25">
      <c r="H32"/>
      <c r="I32"/>
    </row>
    <row r="33" spans="8:9" x14ac:dyDescent="0.25">
      <c r="H33"/>
      <c r="I33"/>
    </row>
    <row r="34" spans="8:9" x14ac:dyDescent="0.25">
      <c r="H34"/>
      <c r="I34"/>
    </row>
    <row r="35" spans="8:9" x14ac:dyDescent="0.25">
      <c r="H35"/>
      <c r="I35"/>
    </row>
    <row r="36" spans="8:9" x14ac:dyDescent="0.25">
      <c r="H36"/>
      <c r="I36"/>
    </row>
    <row r="37" spans="8:9" x14ac:dyDescent="0.25">
      <c r="H37"/>
      <c r="I37"/>
    </row>
    <row r="38" spans="8:9" x14ac:dyDescent="0.25">
      <c r="H38"/>
      <c r="I38"/>
    </row>
    <row r="39" spans="8:9" x14ac:dyDescent="0.25">
      <c r="H39"/>
      <c r="I39"/>
    </row>
    <row r="40" spans="8:9" x14ac:dyDescent="0.25">
      <c r="H40"/>
      <c r="I40"/>
    </row>
    <row r="41" spans="8:9" x14ac:dyDescent="0.25">
      <c r="H41"/>
      <c r="I41"/>
    </row>
  </sheetData>
  <mergeCells count="23">
    <mergeCell ref="K10:K11"/>
    <mergeCell ref="L10:L11"/>
    <mergeCell ref="H11:I11"/>
    <mergeCell ref="F12:G12"/>
    <mergeCell ref="A10:A11"/>
    <mergeCell ref="B10:B11"/>
    <mergeCell ref="C10:C11"/>
    <mergeCell ref="D10:D11"/>
    <mergeCell ref="E10:E11"/>
    <mergeCell ref="A1:L1"/>
    <mergeCell ref="A3:L3"/>
    <mergeCell ref="A4:L4"/>
    <mergeCell ref="F6:G6"/>
    <mergeCell ref="A2:L2"/>
    <mergeCell ref="I8:J8"/>
    <mergeCell ref="I9:J9"/>
    <mergeCell ref="F10:F11"/>
    <mergeCell ref="G10:G11"/>
    <mergeCell ref="H10:I10"/>
    <mergeCell ref="J10:J11"/>
    <mergeCell ref="F23:G23"/>
    <mergeCell ref="F19:G19"/>
    <mergeCell ref="I23:J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16" workbookViewId="0">
      <selection activeCell="O22" sqref="O22"/>
    </sheetView>
  </sheetViews>
  <sheetFormatPr defaultRowHeight="15" x14ac:dyDescent="0.25"/>
  <cols>
    <col min="1" max="1" width="5.28515625" customWidth="1"/>
    <col min="2" max="2" width="9.28515625" customWidth="1"/>
    <col min="3" max="3" width="21.5703125" customWidth="1"/>
    <col min="4" max="4" width="10" customWidth="1"/>
    <col min="5" max="5" width="5.42578125" customWidth="1"/>
    <col min="6" max="6" width="15.85546875" customWidth="1"/>
    <col min="7" max="7" width="23.140625" customWidth="1"/>
    <col min="8" max="8" width="7.42578125" customWidth="1"/>
    <col min="9" max="9" width="9.28515625" customWidth="1"/>
    <col min="10" max="10" width="5.5703125" bestFit="1" customWidth="1"/>
    <col min="11" max="11" width="5.42578125" customWidth="1"/>
    <col min="12" max="12" width="24.140625" customWidth="1"/>
  </cols>
  <sheetData>
    <row r="1" spans="1:12" ht="20.25" x14ac:dyDescent="0.3">
      <c r="A1" s="292" t="s">
        <v>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</row>
    <row r="2" spans="1:12" ht="20.25" x14ac:dyDescent="0.3">
      <c r="A2" s="292" t="s">
        <v>90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</row>
    <row r="3" spans="1:12" ht="22.5" x14ac:dyDescent="0.3">
      <c r="A3" s="293" t="s">
        <v>0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20.25" x14ac:dyDescent="0.3">
      <c r="A4" s="294" t="s">
        <v>27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</row>
    <row r="5" spans="1:12" ht="18" x14ac:dyDescent="0.25">
      <c r="A5" s="1"/>
      <c r="B5" s="2"/>
      <c r="C5" s="2"/>
      <c r="D5" s="2"/>
      <c r="E5" s="2"/>
      <c r="F5" s="2" t="s">
        <v>2</v>
      </c>
      <c r="G5" s="2"/>
      <c r="H5" s="2"/>
      <c r="I5" s="2"/>
      <c r="J5" s="2"/>
      <c r="K5" s="2"/>
      <c r="L5" s="2"/>
    </row>
    <row r="6" spans="1:12" ht="15.75" x14ac:dyDescent="0.25">
      <c r="A6" s="1"/>
      <c r="B6" s="3"/>
      <c r="C6" s="3"/>
      <c r="D6" s="3"/>
      <c r="E6" s="3"/>
      <c r="F6" s="295" t="s">
        <v>35</v>
      </c>
      <c r="G6" s="295"/>
      <c r="H6" s="3"/>
      <c r="K6" s="4" t="s">
        <v>4</v>
      </c>
    </row>
    <row r="7" spans="1:12" x14ac:dyDescent="0.25">
      <c r="A7" s="1"/>
      <c r="B7" s="4"/>
      <c r="C7" s="5"/>
      <c r="F7" s="1"/>
      <c r="G7" s="1"/>
      <c r="H7" s="6"/>
      <c r="I7" s="6"/>
      <c r="J7" s="6"/>
      <c r="K7" s="6" t="s">
        <v>103</v>
      </c>
      <c r="L7" s="6"/>
    </row>
    <row r="8" spans="1:12" ht="18.75" x14ac:dyDescent="0.3">
      <c r="A8" s="7"/>
      <c r="B8" s="4"/>
      <c r="C8" s="4"/>
      <c r="E8" s="8"/>
      <c r="F8" s="1"/>
      <c r="G8" s="1"/>
      <c r="H8" s="8"/>
      <c r="I8" s="285"/>
      <c r="J8" s="285"/>
      <c r="K8" s="268"/>
      <c r="L8" s="6"/>
    </row>
    <row r="9" spans="1:12" x14ac:dyDescent="0.25">
      <c r="A9" s="1" t="s">
        <v>143</v>
      </c>
      <c r="B9" s="4"/>
      <c r="C9" s="4"/>
      <c r="D9" s="69"/>
      <c r="E9" s="9"/>
      <c r="F9" s="1"/>
      <c r="G9" s="1"/>
      <c r="H9" s="10"/>
      <c r="I9" s="286" t="s">
        <v>6</v>
      </c>
      <c r="J9" s="286"/>
      <c r="K9" s="11"/>
      <c r="L9" s="6" t="s">
        <v>144</v>
      </c>
    </row>
    <row r="10" spans="1:12" x14ac:dyDescent="0.25">
      <c r="A10" s="291" t="s">
        <v>7</v>
      </c>
      <c r="B10" s="291" t="s">
        <v>8</v>
      </c>
      <c r="C10" s="291" t="s">
        <v>9</v>
      </c>
      <c r="D10" s="287" t="s">
        <v>10</v>
      </c>
      <c r="E10" s="287" t="s">
        <v>11</v>
      </c>
      <c r="F10" s="287" t="s">
        <v>12</v>
      </c>
      <c r="G10" s="287" t="s">
        <v>13</v>
      </c>
      <c r="H10" s="289" t="s">
        <v>14</v>
      </c>
      <c r="I10" s="290"/>
      <c r="J10" s="291" t="s">
        <v>15</v>
      </c>
      <c r="K10" s="287" t="s">
        <v>16</v>
      </c>
      <c r="L10" s="296" t="s">
        <v>17</v>
      </c>
    </row>
    <row r="11" spans="1:12" x14ac:dyDescent="0.25">
      <c r="A11" s="288"/>
      <c r="B11" s="288"/>
      <c r="C11" s="288"/>
      <c r="D11" s="288"/>
      <c r="E11" s="288"/>
      <c r="F11" s="288"/>
      <c r="G11" s="288"/>
      <c r="H11" s="280"/>
      <c r="I11" s="280" t="s">
        <v>19</v>
      </c>
      <c r="J11" s="288"/>
      <c r="K11" s="288"/>
      <c r="L11" s="297"/>
    </row>
    <row r="12" spans="1:12" x14ac:dyDescent="0.25">
      <c r="A12" s="44"/>
      <c r="B12" s="44"/>
      <c r="C12" s="44"/>
      <c r="D12" s="44"/>
      <c r="E12" s="300" t="s">
        <v>107</v>
      </c>
      <c r="F12" s="300"/>
      <c r="G12" s="300"/>
      <c r="H12" s="103"/>
      <c r="I12" s="103"/>
      <c r="J12" s="103"/>
      <c r="K12" s="104"/>
    </row>
    <row r="13" spans="1:12" x14ac:dyDescent="0.25">
      <c r="A13" s="97">
        <v>1</v>
      </c>
      <c r="B13" s="17">
        <v>281</v>
      </c>
      <c r="C13" s="18" t="str">
        <f>IF(B13=0," ",VLOOKUP(B13,[1]Женщины!B$1:H$65536,2,FALSE))</f>
        <v>Чмутова Екатерина</v>
      </c>
      <c r="D13" s="19" t="str">
        <f>IF(B13=0," ",VLOOKUP($B13,[1]Женщины!$B$1:$H$65536,3,FALSE))</f>
        <v>17.08.1999</v>
      </c>
      <c r="E13" s="105" t="str">
        <f>IF(B13=0," ",IF(VLOOKUP($B13,[1]Женщины!$B$1:$H$65536,4,FALSE)=0," ",VLOOKUP($B13,[1]Женщины!$B$1:$H$65536,4,FALSE)))</f>
        <v>КМС</v>
      </c>
      <c r="F13" s="106" t="str">
        <f>IF(B13=0," ",VLOOKUP($B13,[1]Женщины!$B$1:$H$65536,5,FALSE))</f>
        <v>Ленинградская</v>
      </c>
      <c r="G13" s="107" t="str">
        <f>IF(B13=0," ",VLOOKUP($B13,[1]Женщины!$B$1:$H$65536,6,FALSE))</f>
        <v>Тосно, ДЮСШ-1</v>
      </c>
      <c r="H13" s="251">
        <v>1.0949074074074074E-4</v>
      </c>
      <c r="I13" s="22">
        <v>1.0949074074074074E-4</v>
      </c>
      <c r="J13" s="13" t="str">
        <f>IF(H13=0," ",IF(H13&lt;=[1]Разряды!$D$38,[1]Разряды!$D$3,IF(H13&lt;=[1]Разряды!$E$38,[1]Разряды!$E$3,IF(H13&lt;=[1]Разряды!$F$38,[1]Разряды!$F$3,IF(H13&lt;=[1]Разряды!$G$38,[1]Разряды!$G$3,IF(H13&lt;=[1]Разряды!$H$38,[1]Разряды!$H$3,IF(H13&lt;=[1]Разряды!$I$38,[1]Разряды!$I$3,IF(H13&lt;=[1]Разряды!$J$38,[1]Разряды!$J$3,"б/р"))))))))</f>
        <v>2р</v>
      </c>
      <c r="K13" s="20" t="s">
        <v>20</v>
      </c>
      <c r="L13" s="18" t="str">
        <f>IF(B13=0," ",VLOOKUP($B13,[1]Женщины!$B$1:$H$65536,7,FALSE))</f>
        <v>Иванов О.П.</v>
      </c>
    </row>
    <row r="14" spans="1:12" x14ac:dyDescent="0.25">
      <c r="A14" s="97">
        <v>2</v>
      </c>
      <c r="B14" s="17">
        <v>361</v>
      </c>
      <c r="C14" s="18" t="str">
        <f>IF(B14=0," ",VLOOKUP(B14,[1]Женщины!B$1:H$65536,2,FALSE))</f>
        <v>Овсянникова Анастасия</v>
      </c>
      <c r="D14" s="19" t="str">
        <f>IF(B14=0," ",VLOOKUP($B14,[1]Женщины!$B$1:$H$65536,3,FALSE))</f>
        <v>17.01.1999</v>
      </c>
      <c r="E14" s="12" t="str">
        <f>IF(B14=0," ",IF(VLOOKUP($B14,[1]Женщины!$B$1:$H$65536,4,FALSE)=0," ",VLOOKUP($B14,[1]Женщины!$B$1:$H$65536,4,FALSE)))</f>
        <v>1р</v>
      </c>
      <c r="F14" s="52" t="str">
        <f>IF(B14=0," ",VLOOKUP($B14,[1]Женщины!$B$1:$H$65536,5,FALSE))</f>
        <v>Вологодская</v>
      </c>
      <c r="G14" s="18" t="str">
        <f>IF(B14=0," ",VLOOKUP($B14,[1]Женщины!$B$1:$H$65536,6,FALSE))</f>
        <v>Череповец, ДЮСШ-2</v>
      </c>
      <c r="H14" s="251">
        <v>1.1296296296296294E-4</v>
      </c>
      <c r="I14" s="22">
        <v>1.1296296296296294E-4</v>
      </c>
      <c r="J14" s="13" t="str">
        <f>IF(H14=0," ",IF(H14&lt;=[1]Разряды!$D$38,[1]Разряды!$D$3,IF(H14&lt;=[1]Разряды!$E$38,[1]Разряды!$E$3,IF(H14&lt;=[1]Разряды!$F$38,[1]Разряды!$F$3,IF(H14&lt;=[1]Разряды!$G$38,[1]Разряды!$G$3,IF(H14&lt;=[1]Разряды!$H$38,[1]Разряды!$H$3,IF(H14&lt;=[1]Разряды!$I$38,[1]Разряды!$I$3,IF(H14&lt;=[1]Разряды!$J$38,[1]Разряды!$J$3,"б/р"))))))))</f>
        <v>2р</v>
      </c>
      <c r="K14" s="20">
        <v>20</v>
      </c>
      <c r="L14" s="18" t="str">
        <f>IF(B14=0," ",VLOOKUP($B14,[1]Женщины!$B$1:$H$65536,7,FALSE))</f>
        <v>Купцова Е.А.</v>
      </c>
    </row>
    <row r="15" spans="1:12" x14ac:dyDescent="0.25">
      <c r="A15" s="97">
        <v>3</v>
      </c>
      <c r="B15" s="17">
        <v>479</v>
      </c>
      <c r="C15" s="18" t="str">
        <f>IF(B15=0," ",VLOOKUP(B15,[1]Женщины!B$1:H$65536,2,FALSE))</f>
        <v>Коленченко Карина</v>
      </c>
      <c r="D15" s="19" t="str">
        <f>IF(B15=0," ",VLOOKUP($B15,[1]Женщины!$B$1:$H$65536,3,FALSE))</f>
        <v>1998</v>
      </c>
      <c r="E15" s="12" t="str">
        <f>IF(B15=0," ",IF(VLOOKUP($B15,[1]Женщины!$B$1:$H$65536,4,FALSE)=0," ",VLOOKUP($B15,[1]Женщины!$B$1:$H$65536,4,FALSE)))</f>
        <v>2р</v>
      </c>
      <c r="F15" s="52" t="str">
        <f>IF(B15=0," ",VLOOKUP($B15,[1]Женщины!$B$1:$H$65536,5,FALSE))</f>
        <v>Вологодская</v>
      </c>
      <c r="G15" s="18" t="str">
        <f>IF(B15=0," ",VLOOKUP($B15,[1]Женщины!$B$1:$H$65536,6,FALSE))</f>
        <v>Череповец, ДЮСШ-2</v>
      </c>
      <c r="H15" s="251">
        <v>1.1423611111111108E-4</v>
      </c>
      <c r="I15" s="22">
        <v>1.1423611111111108E-4</v>
      </c>
      <c r="J15" s="13" t="str">
        <f>IF(H15=0," ",IF(H15&lt;=[1]Разряды!$D$38,[1]Разряды!$D$3,IF(H15&lt;=[1]Разряды!$E$38,[1]Разряды!$E$3,IF(H15&lt;=[1]Разряды!$F$38,[1]Разряды!$F$3,IF(H15&lt;=[1]Разряды!$G$38,[1]Разряды!$G$3,IF(H15&lt;=[1]Разряды!$H$38,[1]Разряды!$H$3,IF(H15&lt;=[1]Разряды!$I$38,[1]Разряды!$I$3,IF(H15&lt;=[1]Разряды!$J$38,[1]Разряды!$J$3,"б/р"))))))))</f>
        <v>2р</v>
      </c>
      <c r="K15" s="20" t="s">
        <v>20</v>
      </c>
      <c r="L15" s="18" t="str">
        <f>IF(B15=0," ",VLOOKUP($B15,[1]Женщины!$B$1:$H$65536,7,FALSE))</f>
        <v>Купцова Е.А.</v>
      </c>
    </row>
    <row r="16" spans="1:12" x14ac:dyDescent="0.25">
      <c r="A16" s="44">
        <v>4</v>
      </c>
      <c r="B16" s="17">
        <v>158</v>
      </c>
      <c r="C16" s="40" t="str">
        <f>IF(B16=0," ",VLOOKUP(B16,[1]Женщины!B$1:H$65536,2,FALSE))</f>
        <v>Цветкова Виктория</v>
      </c>
      <c r="D16" s="41" t="str">
        <f>IF(B16=0," ",VLOOKUP($B16,[1]Женщины!$B$1:$H$65536,3,FALSE))</f>
        <v>21.06.2000</v>
      </c>
      <c r="E16" s="85" t="str">
        <f>IF(B16=0," ",IF(VLOOKUP($B16,[1]Женщины!$B$1:$H$65536,4,FALSE)=0," ",VLOOKUP($B16,[1]Женщины!$B$1:$H$65536,4,FALSE)))</f>
        <v>2р</v>
      </c>
      <c r="F16" s="108" t="str">
        <f>IF(B16=0," ",VLOOKUP($B16,[1]Женщины!$B$1:$H$65536,5,FALSE))</f>
        <v>Ярославская</v>
      </c>
      <c r="G16" s="140" t="str">
        <f>IF(B16=0," ",VLOOKUP($B16,[1]Женщины!$B$1:$H$65536,6,FALSE))</f>
        <v>Переславль, ДЮСШ</v>
      </c>
      <c r="H16" s="251">
        <v>1.1504629629629629E-4</v>
      </c>
      <c r="I16" s="22">
        <v>1.1504629629629629E-4</v>
      </c>
      <c r="J16" s="44" t="str">
        <f>IF(H16=0," ",IF(H16&lt;=[1]Разряды!$D$38,[1]Разряды!$D$3,IF(H16&lt;=[1]Разряды!$E$38,[1]Разряды!$E$3,IF(H16&lt;=[1]Разряды!$F$38,[1]Разряды!$F$3,IF(H16&lt;=[1]Разряды!$G$38,[1]Разряды!$G$3,IF(H16&lt;=[1]Разряды!$H$38,[1]Разряды!$H$3,IF(H16&lt;=[1]Разряды!$I$38,[1]Разряды!$I$3,IF(H16&lt;=[1]Разряды!$J$38,[1]Разряды!$J$3,"б/р"))))))))</f>
        <v>2р</v>
      </c>
      <c r="K16" s="42" t="s">
        <v>20</v>
      </c>
      <c r="L16" s="40" t="str">
        <f>IF(B16=0," ",VLOOKUP($B16,[1]Женщины!$B$1:$H$65536,7,FALSE))</f>
        <v>Цветкова Н.В.</v>
      </c>
    </row>
    <row r="17" spans="1:12" x14ac:dyDescent="0.25">
      <c r="A17" s="44"/>
      <c r="B17" s="17"/>
      <c r="C17" s="18" t="str">
        <f>IF(B17=0," ",VLOOKUP(B17,[1]Женщины!B$1:H$65536,2,FALSE))</f>
        <v xml:space="preserve"> </v>
      </c>
      <c r="D17" s="19" t="str">
        <f>IF(B17=0," ",VLOOKUP($B17,[1]Женщины!$B$1:$H$65536,3,FALSE))</f>
        <v xml:space="preserve"> </v>
      </c>
      <c r="E17" s="12" t="str">
        <f>IF(B17=0," ",IF(VLOOKUP($B17,[1]Женщины!$B$1:$H$65536,4,FALSE)=0," ",VLOOKUP($B17,[1]Женщины!$B$1:$H$65536,4,FALSE)))</f>
        <v xml:space="preserve"> </v>
      </c>
      <c r="F17" s="52" t="str">
        <f>IF(B17=0," ",VLOOKUP($B17,[1]Женщины!$B$1:$H$65536,5,FALSE))</f>
        <v xml:space="preserve"> </v>
      </c>
      <c r="G17" s="18" t="str">
        <f>IF(B17=0," ",VLOOKUP($B17,[1]Женщины!$B$1:$H$65536,6,FALSE))</f>
        <v xml:space="preserve"> </v>
      </c>
      <c r="H17" s="47"/>
      <c r="I17" s="22"/>
      <c r="J17" s="13" t="str">
        <f>IF(H17=0," ",IF(H17&lt;=[1]Разряды!$D$38,[1]Разряды!$D$3,IF(H17&lt;=[1]Разряды!$E$38,[1]Разряды!$E$3,IF(H17&lt;=[1]Разряды!$F$38,[1]Разряды!$F$3,IF(H17&lt;=[1]Разряды!$G$38,[1]Разряды!$G$3,IF(H17&lt;=[1]Разряды!$H$38,[1]Разряды!$H$3,IF(H17&lt;=[1]Разряды!$I$38,[1]Разряды!$I$3,IF(H17&lt;=[1]Разряды!$J$38,[1]Разряды!$J$3,"б/р"))))))))</f>
        <v xml:space="preserve"> </v>
      </c>
      <c r="K17" s="23"/>
      <c r="L17" s="18" t="str">
        <f>IF(B17=0," ",VLOOKUP($B17,[1]Женщины!$B$1:$H$65536,7,FALSE))</f>
        <v xml:space="preserve"> </v>
      </c>
    </row>
    <row r="18" spans="1:12" x14ac:dyDescent="0.25">
      <c r="A18" s="44"/>
      <c r="B18" s="44"/>
      <c r="C18" s="44"/>
      <c r="D18" s="109"/>
      <c r="E18" s="301" t="s">
        <v>110</v>
      </c>
      <c r="F18" s="301"/>
      <c r="G18" s="301"/>
      <c r="H18" s="415"/>
      <c r="I18" s="283"/>
      <c r="J18" s="283"/>
      <c r="K18" s="11"/>
      <c r="L18" s="6"/>
    </row>
    <row r="19" spans="1:12" x14ac:dyDescent="0.25">
      <c r="A19" s="97">
        <v>1</v>
      </c>
      <c r="B19" s="17">
        <v>68</v>
      </c>
      <c r="C19" s="18" t="str">
        <f>IF(B19=0," ",VLOOKUP(B19,[1]Женщины!B$1:H$65536,2,FALSE))</f>
        <v>Иванова Елизавета</v>
      </c>
      <c r="D19" s="19" t="str">
        <f>IF(B19=0," ",VLOOKUP($B19,[1]Женщины!$B$1:$H$65536,3,FALSE))</f>
        <v>22.05.1997</v>
      </c>
      <c r="E19" s="12" t="str">
        <f>IF(B19=0," ",IF(VLOOKUP($B19,[1]Женщины!$B$1:$H$65536,4,FALSE)=0," ",VLOOKUP($B19,[1]Женщины!$B$1:$H$65536,4,FALSE)))</f>
        <v>КМС</v>
      </c>
      <c r="F19" s="52" t="str">
        <f>IF(B19=0," ",VLOOKUP($B19,[1]Женщины!$B$1:$H$65536,5,FALSE))</f>
        <v>Ярославская</v>
      </c>
      <c r="G19" s="52" t="str">
        <f>IF(B19=0," ",VLOOKUP($B19,[1]Женщины!$B$1:$H$65536,6,FALSE))</f>
        <v>Рыбинск, СДЮСШОР-2</v>
      </c>
      <c r="H19" s="22" t="s">
        <v>142</v>
      </c>
      <c r="I19" s="22">
        <v>1.0046296296296296E-4</v>
      </c>
      <c r="J19" s="12" t="s">
        <v>92</v>
      </c>
      <c r="K19" s="20">
        <v>20</v>
      </c>
      <c r="L19" s="18" t="str">
        <f>IF(B19=0," ",VLOOKUP($B19,[1]Женщины!$B$1:$H$65536,7,FALSE))</f>
        <v>Сергеева Е.В.</v>
      </c>
    </row>
    <row r="20" spans="1:12" x14ac:dyDescent="0.25">
      <c r="A20" s="16">
        <v>2</v>
      </c>
      <c r="B20" s="17">
        <v>280</v>
      </c>
      <c r="C20" s="18" t="str">
        <f>IF(B20=0," ",VLOOKUP(B20,[1]Женщины!B$1:H$65536,2,FALSE))</f>
        <v>Иванова Юлия</v>
      </c>
      <c r="D20" s="19" t="str">
        <f>IF(B20=0," ",VLOOKUP($B20,[1]Женщины!$B$1:$H$65536,3,FALSE))</f>
        <v>02.07.1997</v>
      </c>
      <c r="E20" s="12" t="str">
        <f>IF(B20=0," ",IF(VLOOKUP($B20,[1]Женщины!$B$1:$H$65536,4,FALSE)=0," ",VLOOKUP($B20,[1]Женщины!$B$1:$H$65536,4,FALSE)))</f>
        <v>1р</v>
      </c>
      <c r="F20" s="52" t="str">
        <f>IF(B20=0," ",VLOOKUP($B20,[1]Женщины!$B$1:$H$65536,5,FALSE))</f>
        <v>Ленинградская</v>
      </c>
      <c r="G20" s="52" t="str">
        <f>IF(B20=0," ",VLOOKUP($B20,[1]Женщины!$B$1:$H$65536,6,FALSE))</f>
        <v>Тосно, ДЮСШ-1</v>
      </c>
      <c r="H20" s="22"/>
      <c r="I20" s="22">
        <v>1.164351851851852E-4</v>
      </c>
      <c r="J20" s="12" t="s">
        <v>36</v>
      </c>
      <c r="K20" s="20" t="s">
        <v>20</v>
      </c>
      <c r="L20" s="18" t="str">
        <f>IF(B20=0," ",VLOOKUP($B20,[1]Женщины!$B$1:$H$65536,7,FALSE))</f>
        <v>Иванов О.П.</v>
      </c>
    </row>
    <row r="21" spans="1:12" x14ac:dyDescent="0.25">
      <c r="A21" s="44"/>
      <c r="B21" s="88">
        <v>534</v>
      </c>
      <c r="C21" s="18" t="str">
        <f>IF(B21=0," ",VLOOKUP(B21,[1]Женщины!B$1:H$65536,2,FALSE))</f>
        <v>Измайлова Эльвира</v>
      </c>
      <c r="D21" s="19" t="str">
        <f>IF(B21=0," ",VLOOKUP($B21,[1]Женщины!$B$1:$H$65536,3,FALSE))</f>
        <v>07.09.1996</v>
      </c>
      <c r="E21" s="12" t="str">
        <f>IF(B21=0," ",IF(VLOOKUP($B21,[1]Женщины!$B$1:$H$65536,4,FALSE)=0," ",VLOOKUP($B21,[1]Женщины!$B$1:$H$65536,4,FALSE)))</f>
        <v>КМС</v>
      </c>
      <c r="F21" s="52" t="str">
        <f>IF(B21=0," ",VLOOKUP($B21,[1]Женщины!$B$1:$H$65536,5,FALSE))</f>
        <v>Владимирская</v>
      </c>
      <c r="G21" s="52" t="str">
        <f>IF(B21=0," ",VLOOKUP($B21,[1]Женщины!$B$1:$H$65536,6,FALSE))</f>
        <v>Владимир, СДЮСШОР-4</v>
      </c>
      <c r="H21" s="387"/>
      <c r="I21" s="387" t="s">
        <v>108</v>
      </c>
      <c r="J21" s="12"/>
      <c r="K21" s="20" t="s">
        <v>20</v>
      </c>
      <c r="L21" s="18" t="str">
        <f>IF(B21=0," ",VLOOKUP($B21,[1]Женщины!$B$1:$H$65536,7,FALSE))</f>
        <v>Бурлаков О.П.</v>
      </c>
    </row>
    <row r="22" spans="1:12" x14ac:dyDescent="0.25">
      <c r="A22" s="44"/>
      <c r="B22" s="88">
        <v>477</v>
      </c>
      <c r="C22" s="18" t="str">
        <f>IF(B22=0," ",VLOOKUP(B22,[1]Женщины!B$1:H$65536,2,FALSE))</f>
        <v>Степанова Елизавета</v>
      </c>
      <c r="D22" s="19" t="str">
        <f>IF(B22=0," ",VLOOKUP($B22,[1]Женщины!$B$1:$H$65536,3,FALSE))</f>
        <v>1996</v>
      </c>
      <c r="E22" s="12" t="str">
        <f>IF(B22=0," ",IF(VLOOKUP($B22,[1]Женщины!$B$1:$H$65536,4,FALSE)=0," ",VLOOKUP($B22,[1]Женщины!$B$1:$H$65536,4,FALSE)))</f>
        <v>1р</v>
      </c>
      <c r="F22" s="52" t="str">
        <f>IF(B22=0," ",VLOOKUP($B22,[1]Женщины!$B$1:$H$65536,5,FALSE))</f>
        <v>Вологодская</v>
      </c>
      <c r="G22" s="52" t="str">
        <f>IF(B22=0," ",VLOOKUP($B22,[1]Женщины!$B$1:$H$65536,6,FALSE))</f>
        <v>Череповец, ДЮСШ-2</v>
      </c>
      <c r="H22" s="387"/>
      <c r="I22" s="387" t="s">
        <v>91</v>
      </c>
      <c r="J22" s="12"/>
      <c r="K22" s="20">
        <v>0</v>
      </c>
      <c r="L22" s="18" t="str">
        <f>IF(B22=0," ",VLOOKUP($B22,[1]Женщины!$B$1:$H$65536,7,FALSE))</f>
        <v>Купцова Е.А.</v>
      </c>
    </row>
    <row r="23" spans="1:12" x14ac:dyDescent="0.25">
      <c r="A23" s="25"/>
      <c r="B23" s="17"/>
      <c r="C23" s="18"/>
      <c r="D23" s="19"/>
      <c r="E23" s="20"/>
      <c r="F23" s="18"/>
      <c r="G23" s="18"/>
      <c r="H23" s="387"/>
      <c r="I23" s="387"/>
      <c r="J23" s="20"/>
      <c r="K23" s="20"/>
      <c r="L23" s="18"/>
    </row>
    <row r="24" spans="1:12" x14ac:dyDescent="0.25">
      <c r="A24" s="44"/>
      <c r="B24" s="44"/>
      <c r="C24" s="44"/>
      <c r="D24" s="109"/>
      <c r="E24" s="302" t="s">
        <v>114</v>
      </c>
      <c r="F24" s="302"/>
      <c r="G24" s="302"/>
      <c r="H24" s="415"/>
      <c r="I24" s="303"/>
      <c r="J24" s="303"/>
      <c r="K24" s="269"/>
      <c r="L24" s="6"/>
    </row>
    <row r="25" spans="1:12" ht="22.5" x14ac:dyDescent="0.25">
      <c r="A25" s="97">
        <v>1</v>
      </c>
      <c r="B25" s="17">
        <v>247</v>
      </c>
      <c r="C25" s="40" t="str">
        <f>IF(B25=0," ",VLOOKUP(B25,[1]Женщины!B$1:H$65536,2,FALSE))</f>
        <v>Порохня Светлана</v>
      </c>
      <c r="D25" s="41" t="str">
        <f>IF(B25=0," ",VLOOKUP($B25,[1]Женщины!$B$1:$H$65536,3,FALSE))</f>
        <v>27.04.1993</v>
      </c>
      <c r="E25" s="252" t="str">
        <f>IF(B25=0," ",IF(VLOOKUP($B25,[1]Женщины!$B$1:$H$65536,4,FALSE)=0," ",VLOOKUP($B25,[1]Женщины!$B$1:$H$65536,4,FALSE)))</f>
        <v>КМС</v>
      </c>
      <c r="F25" s="416" t="str">
        <f>IF(B25=0," ",VLOOKUP($B25,[1]Женщины!$B$1:$H$65536,5,FALSE))</f>
        <v>Калининградская-Вологодская</v>
      </c>
      <c r="G25" s="253" t="str">
        <f>IF(B25=0," ",VLOOKUP($B25,[1]Женщины!$B$1:$H$65536,6,FALSE))</f>
        <v>Калининград-Вологда, СДЮСШОР-4</v>
      </c>
      <c r="H25" s="22" t="s">
        <v>142</v>
      </c>
      <c r="I25" s="39">
        <v>9.9768518518518511E-5</v>
      </c>
      <c r="J25" s="85" t="s">
        <v>92</v>
      </c>
      <c r="K25" s="44">
        <v>20</v>
      </c>
      <c r="L25" s="43" t="str">
        <f>IF(B25=0," ",VLOOKUP($B25,[1]Женщины!$B$1:$H$65536,7,FALSE))</f>
        <v>Слушкин В.К., Антунович Г.П., Синицкий А.Д., Волкова О.В.</v>
      </c>
    </row>
    <row r="26" spans="1:12" x14ac:dyDescent="0.25">
      <c r="A26" s="97">
        <v>2</v>
      </c>
      <c r="B26" s="17">
        <v>246</v>
      </c>
      <c r="C26" s="18" t="str">
        <f>IF(B26=0," ",VLOOKUP(B26,[1]Женщины!B$1:H$65536,2,FALSE))</f>
        <v>Сатюкова Виктория</v>
      </c>
      <c r="D26" s="19" t="str">
        <f>IF(B26=0," ",VLOOKUP($B26,[1]Женщины!$B$1:$H$65536,3,FALSE))</f>
        <v>13.09.1993</v>
      </c>
      <c r="E26" s="12" t="str">
        <f>IF(B26=0," ",IF(VLOOKUP($B26,[1]Женщины!$B$1:$H$65536,4,FALSE)=0," ",VLOOKUP($B26,[1]Женщины!$B$1:$H$65536,4,FALSE)))</f>
        <v>КМС</v>
      </c>
      <c r="F26" s="52" t="str">
        <f>IF(B26=0," ",VLOOKUP($B26,[1]Женщины!$B$1:$H$65536,5,FALSE))</f>
        <v>Калининградская</v>
      </c>
      <c r="G26" s="18" t="str">
        <f>IF(B26=0," ",VLOOKUP($B26,[1]Женщины!$B$1:$H$65536,6,FALSE))</f>
        <v>Калининград, БФУ</v>
      </c>
      <c r="H26" s="22"/>
      <c r="I26" s="22">
        <v>1.1134259259259258E-4</v>
      </c>
      <c r="J26" s="12" t="s">
        <v>26</v>
      </c>
      <c r="K26" s="20">
        <v>17</v>
      </c>
      <c r="L26" s="18" t="str">
        <f>IF(B26=0," ",VLOOKUP($B26,[1]Женщины!$B$1:$H$65536,7,FALSE))</f>
        <v>Малиновская Н.А.</v>
      </c>
    </row>
    <row r="27" spans="1:12" x14ac:dyDescent="0.25">
      <c r="A27" s="97">
        <v>3</v>
      </c>
      <c r="B27" s="17">
        <v>476</v>
      </c>
      <c r="C27" s="40" t="str">
        <f>IF(B27=0," ",VLOOKUP(B27,[1]Женщины!B$1:H$65536,2,FALSE))</f>
        <v>Коновалова Александра</v>
      </c>
      <c r="D27" s="41" t="str">
        <f>IF(B27=0," ",VLOOKUP($B27,[1]Женщины!$B$1:$H$65536,3,FALSE))</f>
        <v>1995</v>
      </c>
      <c r="E27" s="85" t="str">
        <f>IF(B27=0," ",IF(VLOOKUP($B27,[1]Женщины!$B$1:$H$65536,4,FALSE)=0," ",VLOOKUP($B27,[1]Женщины!$B$1:$H$65536,4,FALSE)))</f>
        <v>1р</v>
      </c>
      <c r="F27" s="247" t="str">
        <f>IF(B27=0," ",VLOOKUP($B27,[1]Женщины!$B$1:$H$65536,5,FALSE))</f>
        <v>Вологодская</v>
      </c>
      <c r="G27" s="140" t="str">
        <f>IF(B27=0," ",VLOOKUP($B27,[1]Женщины!$B$1:$H$65536,6,FALSE))</f>
        <v>Череповец, ДЮСШ-2</v>
      </c>
      <c r="H27" s="22"/>
      <c r="I27" s="22">
        <v>1.1458333333333334E-4</v>
      </c>
      <c r="J27" s="85" t="s">
        <v>36</v>
      </c>
      <c r="K27" s="42" t="s">
        <v>20</v>
      </c>
      <c r="L27" s="45" t="str">
        <f>IF(B27=0," ",VLOOKUP($B27,[1]Женщины!$B$1:$H$65536,7,FALSE))</f>
        <v>Купцова Е.А.</v>
      </c>
    </row>
    <row r="28" spans="1:12" ht="15.75" thickBot="1" x14ac:dyDescent="0.3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</row>
    <row r="29" spans="1:12" ht="15.75" thickTop="1" x14ac:dyDescent="0.25"/>
  </sheetData>
  <mergeCells count="23">
    <mergeCell ref="E24:G24"/>
    <mergeCell ref="I24:J24"/>
    <mergeCell ref="L10:L11"/>
    <mergeCell ref="E12:G12"/>
    <mergeCell ref="E18:G18"/>
    <mergeCell ref="I18:J18"/>
    <mergeCell ref="K10:K11"/>
    <mergeCell ref="A10:A11"/>
    <mergeCell ref="B10:B11"/>
    <mergeCell ref="C10:C11"/>
    <mergeCell ref="D10:D11"/>
    <mergeCell ref="E10:E11"/>
    <mergeCell ref="A1:L1"/>
    <mergeCell ref="A2:L2"/>
    <mergeCell ref="A3:L3"/>
    <mergeCell ref="A4:L4"/>
    <mergeCell ref="F6:G6"/>
    <mergeCell ref="I8:J8"/>
    <mergeCell ref="I9:J9"/>
    <mergeCell ref="F10:F11"/>
    <mergeCell ref="G10:G11"/>
    <mergeCell ref="H10:I10"/>
    <mergeCell ref="J10:J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opLeftCell="A52" workbookViewId="0">
      <selection activeCell="G17" sqref="G17"/>
    </sheetView>
  </sheetViews>
  <sheetFormatPr defaultRowHeight="15" x14ac:dyDescent="0.25"/>
  <cols>
    <col min="1" max="1" width="4.85546875" customWidth="1"/>
    <col min="2" max="2" width="10" customWidth="1"/>
    <col min="3" max="3" width="19.5703125" customWidth="1"/>
    <col min="4" max="4" width="11" customWidth="1"/>
    <col min="5" max="5" width="6.5703125" customWidth="1"/>
    <col min="6" max="6" width="17.42578125" customWidth="1"/>
    <col min="7" max="7" width="30.5703125" customWidth="1"/>
    <col min="8" max="8" width="8.7109375" style="67" customWidth="1"/>
    <col min="9" max="9" width="8.42578125" style="67" customWidth="1"/>
    <col min="10" max="10" width="8.85546875" customWidth="1"/>
    <col min="11" max="11" width="11.85546875" customWidth="1"/>
    <col min="12" max="12" width="19.42578125" customWidth="1"/>
  </cols>
  <sheetData>
    <row r="1" spans="1:12" ht="20.25" x14ac:dyDescent="0.3">
      <c r="A1" s="292" t="s">
        <v>89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</row>
    <row r="2" spans="1:12" ht="20.25" x14ac:dyDescent="0.3">
      <c r="A2" s="292" t="s">
        <v>90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</row>
    <row r="3" spans="1:12" ht="22.5" x14ac:dyDescent="0.3">
      <c r="A3" s="293" t="s">
        <v>0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</row>
    <row r="4" spans="1:12" ht="20.25" x14ac:dyDescent="0.3">
      <c r="A4" s="294" t="s">
        <v>1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</row>
    <row r="5" spans="1:12" ht="18" x14ac:dyDescent="0.25">
      <c r="A5" s="1"/>
      <c r="B5" s="2"/>
      <c r="C5" s="2"/>
      <c r="D5" s="2"/>
      <c r="E5" s="2"/>
      <c r="F5" s="2" t="s">
        <v>2</v>
      </c>
      <c r="G5" s="2"/>
      <c r="H5" s="2"/>
      <c r="I5" s="2"/>
      <c r="J5" s="2"/>
      <c r="K5" s="2"/>
      <c r="L5" s="2"/>
    </row>
    <row r="6" spans="1:12" ht="15.75" x14ac:dyDescent="0.25">
      <c r="A6" s="1"/>
      <c r="B6" s="3"/>
      <c r="C6" s="3"/>
      <c r="D6" s="3"/>
      <c r="E6" s="3"/>
      <c r="F6" s="295" t="s">
        <v>145</v>
      </c>
      <c r="G6" s="295"/>
      <c r="H6" s="3"/>
      <c r="I6"/>
      <c r="K6" s="4" t="s">
        <v>4</v>
      </c>
    </row>
    <row r="7" spans="1:12" x14ac:dyDescent="0.25">
      <c r="A7" s="1"/>
      <c r="B7" s="4"/>
      <c r="C7" s="5"/>
      <c r="F7" s="1"/>
      <c r="G7" s="1"/>
      <c r="H7" s="6"/>
      <c r="I7" s="6"/>
      <c r="J7" s="6"/>
      <c r="K7" s="6" t="s">
        <v>103</v>
      </c>
      <c r="L7" s="6"/>
    </row>
    <row r="8" spans="1:12" ht="18.75" x14ac:dyDescent="0.3">
      <c r="A8" s="7"/>
      <c r="B8" s="4"/>
      <c r="C8" s="4"/>
      <c r="E8" s="8"/>
      <c r="F8" s="1"/>
      <c r="G8" s="1"/>
      <c r="H8" s="8"/>
      <c r="I8" s="285" t="s">
        <v>29</v>
      </c>
      <c r="J8" s="285"/>
      <c r="K8" s="268"/>
      <c r="L8" s="6" t="s">
        <v>146</v>
      </c>
    </row>
    <row r="9" spans="1:12" x14ac:dyDescent="0.25">
      <c r="A9" s="1" t="s">
        <v>147</v>
      </c>
      <c r="B9" s="1"/>
      <c r="C9" s="1"/>
      <c r="D9" s="1"/>
      <c r="E9" s="9"/>
      <c r="F9" s="1"/>
      <c r="G9" s="1"/>
      <c r="H9" s="10"/>
      <c r="I9" s="286"/>
      <c r="J9" s="286"/>
      <c r="K9" s="11"/>
      <c r="L9" s="6"/>
    </row>
    <row r="10" spans="1:12" x14ac:dyDescent="0.25">
      <c r="A10" s="291" t="s">
        <v>7</v>
      </c>
      <c r="B10" s="291" t="s">
        <v>8</v>
      </c>
      <c r="C10" s="291" t="s">
        <v>9</v>
      </c>
      <c r="D10" s="287" t="s">
        <v>10</v>
      </c>
      <c r="E10" s="287" t="s">
        <v>11</v>
      </c>
      <c r="F10" s="287" t="s">
        <v>12</v>
      </c>
      <c r="G10" s="287" t="s">
        <v>13</v>
      </c>
      <c r="H10" s="289" t="s">
        <v>14</v>
      </c>
      <c r="I10" s="290"/>
      <c r="J10" s="291" t="s">
        <v>15</v>
      </c>
      <c r="K10" s="287" t="s">
        <v>16</v>
      </c>
      <c r="L10" s="296" t="s">
        <v>17</v>
      </c>
    </row>
    <row r="11" spans="1:12" x14ac:dyDescent="0.25">
      <c r="A11" s="288"/>
      <c r="B11" s="288"/>
      <c r="C11" s="288"/>
      <c r="D11" s="288"/>
      <c r="E11" s="288"/>
      <c r="F11" s="288"/>
      <c r="G11" s="288"/>
      <c r="H11" s="298" t="s">
        <v>18</v>
      </c>
      <c r="I11" s="299"/>
      <c r="J11" s="288"/>
      <c r="K11" s="288"/>
      <c r="L11" s="297"/>
    </row>
    <row r="12" spans="1:12" x14ac:dyDescent="0.25">
      <c r="A12" s="12"/>
      <c r="B12" s="12"/>
      <c r="C12" s="12"/>
      <c r="D12" s="13"/>
      <c r="E12" s="12"/>
      <c r="F12" s="284" t="s">
        <v>107</v>
      </c>
      <c r="G12" s="284"/>
      <c r="H12" s="14"/>
      <c r="I12" s="15"/>
    </row>
    <row r="13" spans="1:12" x14ac:dyDescent="0.25">
      <c r="A13" s="16">
        <v>1</v>
      </c>
      <c r="B13" s="17">
        <v>255</v>
      </c>
      <c r="C13" s="18" t="str">
        <f>IF(B13=0," ",VLOOKUP(B13,[1]Женщины!B$1:H$65536,2,FALSE))</f>
        <v>Москвина Кристина</v>
      </c>
      <c r="D13" s="19" t="str">
        <f>IF(B13=0," ",VLOOKUP($B13,[1]Женщины!$B$1:$H$65536,3,FALSE))</f>
        <v>07.06.2000</v>
      </c>
      <c r="E13" s="20" t="str">
        <f>IF(B13=0," ",IF(VLOOKUP($B13,[1]Женщины!$B$1:$H$65536,4,FALSE)=0," ",VLOOKUP($B13,[1]Женщины!$B$1:$H$65536,4,FALSE)))</f>
        <v>1р</v>
      </c>
      <c r="F13" s="18" t="str">
        <f>IF(B13=0," ",VLOOKUP($B13,[1]Женщины!$B$1:$H$65536,5,FALSE))</f>
        <v>Костромская</v>
      </c>
      <c r="G13" s="18" t="str">
        <f>IF(B13=0," ",VLOOKUP($B13,[1]Женщины!$B$1:$H$65536,6,FALSE))</f>
        <v>Кострома, КОСДЮСШОР</v>
      </c>
      <c r="H13" s="26"/>
      <c r="I13" s="96">
        <v>5.3355324074074069E-3</v>
      </c>
      <c r="J13" s="23"/>
      <c r="K13" s="20">
        <v>20</v>
      </c>
      <c r="L13" s="18" t="str">
        <f>IF(B13=0," ",VLOOKUP($B13,[1]Женщины!$B$1:$H$65536,7,FALSE))</f>
        <v>Макаров В.Н.</v>
      </c>
    </row>
    <row r="14" spans="1:12" ht="15.75" thickBot="1" x14ac:dyDescent="0.3">
      <c r="A14" s="276"/>
      <c r="B14" s="263"/>
      <c r="C14" s="113" t="str">
        <f>IF(B14=0," ",VLOOKUP(B14,[1]Женщины!B$1:H$65536,2,FALSE))</f>
        <v xml:space="preserve"> </v>
      </c>
      <c r="D14" s="417" t="str">
        <f>IF(B14=0," ",VLOOKUP($B14,[1]Женщины!$B$1:$H$65536,3,FALSE))</f>
        <v xml:space="preserve"> </v>
      </c>
      <c r="E14" s="244" t="str">
        <f>IF(B14=0," ",IF(VLOOKUP($B14,[1]Женщины!$B$1:$H$65536,4,FALSE)=0," ",VLOOKUP($B14,[1]Женщины!$B$1:$H$65536,4,FALSE)))</f>
        <v xml:space="preserve"> </v>
      </c>
      <c r="F14" s="113" t="str">
        <f>IF(B14=0," ",VLOOKUP($B14,[1]Женщины!$B$1:$H$65536,5,FALSE))</f>
        <v xml:space="preserve"> </v>
      </c>
      <c r="G14" s="113" t="str">
        <f>IF(B14=0," ",VLOOKUP($B14,[1]Женщины!$B$1:$H$65536,6,FALSE))</f>
        <v xml:space="preserve"> </v>
      </c>
      <c r="H14" s="418"/>
      <c r="I14" s="419"/>
      <c r="J14" s="101"/>
      <c r="K14" s="244"/>
      <c r="L14" s="113" t="str">
        <f>IF(B14=0," ",VLOOKUP($B14,[1]Женщины!$B$1:$H$65536,7,FALSE))</f>
        <v xml:space="preserve"> </v>
      </c>
    </row>
    <row r="15" spans="1:12" ht="15.75" thickTop="1" x14ac:dyDescent="0.25">
      <c r="A15" s="275"/>
      <c r="B15" s="59"/>
      <c r="C15" s="60"/>
      <c r="D15" s="412"/>
      <c r="E15" s="62"/>
      <c r="F15" s="60"/>
      <c r="G15" s="60"/>
      <c r="H15" s="91"/>
      <c r="I15" s="420"/>
      <c r="J15" s="63"/>
      <c r="K15" s="62"/>
      <c r="L15" s="60"/>
    </row>
    <row r="16" spans="1:12" x14ac:dyDescent="0.25">
      <c r="A16" s="275"/>
      <c r="B16" s="59"/>
      <c r="C16" s="60"/>
      <c r="D16" s="412"/>
      <c r="E16" s="62"/>
      <c r="F16" s="60"/>
      <c r="G16" s="60"/>
      <c r="H16" s="91"/>
      <c r="I16" s="420"/>
      <c r="J16" s="63"/>
      <c r="K16" s="62"/>
      <c r="L16" s="60"/>
    </row>
    <row r="17" spans="1:12" x14ac:dyDescent="0.25">
      <c r="A17" s="275"/>
      <c r="B17" s="59"/>
      <c r="C17" s="60"/>
      <c r="D17" s="412"/>
      <c r="E17" s="62"/>
      <c r="F17" s="60"/>
      <c r="G17" s="60"/>
      <c r="H17" s="91"/>
      <c r="I17" s="420"/>
      <c r="J17" s="63"/>
      <c r="K17" s="62"/>
      <c r="L17" s="60"/>
    </row>
    <row r="18" spans="1:12" x14ac:dyDescent="0.25">
      <c r="A18" s="275"/>
      <c r="B18" s="59"/>
      <c r="C18" s="60"/>
      <c r="D18" s="412"/>
      <c r="E18" s="62"/>
      <c r="F18" s="60"/>
      <c r="G18" s="60"/>
      <c r="H18" s="91"/>
      <c r="I18" s="420"/>
      <c r="J18" s="63"/>
      <c r="K18" s="62"/>
      <c r="L18" s="60"/>
    </row>
    <row r="19" spans="1:12" x14ac:dyDescent="0.25">
      <c r="A19" s="275"/>
      <c r="B19" s="59"/>
      <c r="C19" s="60"/>
      <c r="D19" s="412"/>
      <c r="E19" s="62"/>
      <c r="F19" s="60"/>
      <c r="G19" s="60"/>
      <c r="H19" s="91"/>
      <c r="I19" s="420"/>
      <c r="J19" s="63"/>
      <c r="K19" s="62"/>
      <c r="L19" s="60"/>
    </row>
    <row r="20" spans="1:12" x14ac:dyDescent="0.25">
      <c r="A20" s="275"/>
      <c r="B20" s="59"/>
      <c r="C20" s="60"/>
      <c r="D20" s="412"/>
      <c r="E20" s="62"/>
      <c r="F20" s="60"/>
      <c r="G20" s="60"/>
      <c r="H20" s="91"/>
      <c r="I20" s="420"/>
      <c r="J20" s="63"/>
      <c r="K20" s="62"/>
      <c r="L20" s="60"/>
    </row>
    <row r="21" spans="1:12" x14ac:dyDescent="0.25">
      <c r="A21" s="275"/>
      <c r="B21" s="59"/>
      <c r="C21" s="60"/>
      <c r="D21" s="412"/>
      <c r="E21" s="62"/>
      <c r="F21" s="60"/>
      <c r="G21" s="60"/>
      <c r="H21" s="91"/>
      <c r="I21" s="420"/>
      <c r="J21" s="63"/>
      <c r="K21" s="62"/>
      <c r="L21" s="60"/>
    </row>
    <row r="22" spans="1:12" x14ac:dyDescent="0.25">
      <c r="A22" s="275"/>
      <c r="B22" s="59"/>
      <c r="C22" s="60"/>
      <c r="D22" s="412"/>
      <c r="E22" s="62"/>
      <c r="F22" s="60"/>
      <c r="G22" s="60"/>
      <c r="H22" s="91"/>
      <c r="I22" s="420"/>
      <c r="J22" s="63"/>
      <c r="K22" s="62"/>
      <c r="L22" s="60"/>
    </row>
    <row r="23" spans="1:12" x14ac:dyDescent="0.25">
      <c r="A23" s="275"/>
      <c r="B23" s="59"/>
      <c r="C23" s="60"/>
      <c r="D23" s="412"/>
      <c r="E23" s="62"/>
      <c r="F23" s="60"/>
      <c r="G23" s="60"/>
      <c r="H23" s="91"/>
      <c r="I23" s="420"/>
      <c r="J23" s="63"/>
      <c r="K23" s="62"/>
      <c r="L23" s="60"/>
    </row>
    <row r="24" spans="1:12" x14ac:dyDescent="0.25">
      <c r="A24" s="275"/>
      <c r="B24" s="59"/>
      <c r="C24" s="60"/>
      <c r="D24" s="412"/>
      <c r="E24" s="62"/>
      <c r="F24" s="60"/>
      <c r="G24" s="60"/>
      <c r="H24" s="91"/>
      <c r="I24" s="420"/>
      <c r="J24" s="63"/>
      <c r="K24" s="62"/>
      <c r="L24" s="60"/>
    </row>
    <row r="25" spans="1:12" x14ac:dyDescent="0.25">
      <c r="A25" s="275"/>
      <c r="B25" s="59"/>
      <c r="C25" s="60"/>
      <c r="D25" s="412"/>
      <c r="E25" s="62"/>
      <c r="F25" s="60"/>
      <c r="G25" s="60"/>
      <c r="H25" s="91"/>
      <c r="I25" s="420"/>
      <c r="J25" s="63"/>
      <c r="K25" s="62"/>
      <c r="L25" s="60"/>
    </row>
    <row r="26" spans="1:12" x14ac:dyDescent="0.25">
      <c r="A26" s="275"/>
      <c r="B26" s="59"/>
      <c r="C26" s="60"/>
      <c r="D26" s="412"/>
      <c r="E26" s="62"/>
      <c r="F26" s="60"/>
      <c r="G26" s="60"/>
      <c r="H26" s="91"/>
      <c r="I26" s="420"/>
      <c r="J26" s="63"/>
      <c r="K26" s="62"/>
      <c r="L26" s="60"/>
    </row>
    <row r="27" spans="1:12" x14ac:dyDescent="0.25">
      <c r="A27" s="275"/>
      <c r="B27" s="59"/>
      <c r="C27" s="60"/>
      <c r="D27" s="412"/>
      <c r="E27" s="62"/>
      <c r="F27" s="60"/>
      <c r="G27" s="60"/>
      <c r="H27" s="91"/>
      <c r="I27" s="420"/>
      <c r="J27" s="63"/>
      <c r="K27" s="62"/>
      <c r="L27" s="60"/>
    </row>
    <row r="28" spans="1:12" x14ac:dyDescent="0.25">
      <c r="A28" s="275"/>
      <c r="B28" s="59"/>
      <c r="C28" s="60"/>
      <c r="D28" s="412"/>
      <c r="E28" s="62"/>
      <c r="F28" s="60"/>
      <c r="G28" s="60"/>
      <c r="H28" s="91"/>
      <c r="I28" s="420"/>
      <c r="J28" s="63"/>
      <c r="K28" s="62"/>
      <c r="L28" s="60"/>
    </row>
    <row r="29" spans="1:12" x14ac:dyDescent="0.25">
      <c r="A29" s="275"/>
      <c r="B29" s="59"/>
      <c r="C29" s="60"/>
      <c r="D29" s="412"/>
      <c r="E29" s="62"/>
      <c r="F29" s="60"/>
      <c r="G29" s="60"/>
      <c r="H29" s="91"/>
      <c r="I29" s="420"/>
      <c r="J29" s="63"/>
      <c r="K29" s="62"/>
      <c r="L29" s="60"/>
    </row>
    <row r="30" spans="1:12" x14ac:dyDescent="0.25">
      <c r="A30" s="275"/>
      <c r="B30" s="59"/>
      <c r="C30" s="60"/>
      <c r="D30" s="412"/>
      <c r="E30" s="62"/>
      <c r="F30" s="60"/>
      <c r="G30" s="60"/>
      <c r="H30" s="91"/>
      <c r="I30" s="420"/>
      <c r="J30" s="63"/>
      <c r="K30" s="62"/>
      <c r="L30" s="60"/>
    </row>
    <row r="31" spans="1:12" x14ac:dyDescent="0.25">
      <c r="A31" s="275"/>
      <c r="B31" s="59"/>
      <c r="C31" s="60"/>
      <c r="D31" s="412"/>
      <c r="E31" s="62"/>
      <c r="F31" s="60"/>
      <c r="G31" s="60"/>
      <c r="H31" s="91"/>
      <c r="I31" s="420"/>
      <c r="J31" s="63"/>
      <c r="K31" s="62"/>
      <c r="L31" s="60"/>
    </row>
    <row r="32" spans="1:12" x14ac:dyDescent="0.25">
      <c r="A32" s="275"/>
      <c r="B32" s="59"/>
      <c r="C32" s="60"/>
      <c r="D32" s="412"/>
      <c r="E32" s="62"/>
      <c r="F32" s="60"/>
      <c r="G32" s="60"/>
      <c r="H32" s="91"/>
      <c r="I32" s="420"/>
      <c r="J32" s="63"/>
      <c r="K32" s="62"/>
      <c r="L32" s="60"/>
    </row>
    <row r="33" spans="1:12" x14ac:dyDescent="0.25">
      <c r="A33" s="275"/>
      <c r="B33" s="59"/>
      <c r="C33" s="60"/>
      <c r="D33" s="412"/>
      <c r="E33" s="62"/>
      <c r="F33" s="60"/>
      <c r="G33" s="60"/>
      <c r="H33" s="91"/>
      <c r="I33" s="420"/>
      <c r="J33" s="63"/>
      <c r="K33" s="62"/>
      <c r="L33" s="60"/>
    </row>
    <row r="34" spans="1:12" x14ac:dyDescent="0.25">
      <c r="A34" s="275"/>
      <c r="B34" s="59"/>
      <c r="C34" s="60"/>
      <c r="D34" s="412"/>
      <c r="E34" s="62"/>
      <c r="F34" s="60"/>
      <c r="G34" s="60"/>
      <c r="H34" s="91"/>
      <c r="I34" s="420"/>
      <c r="J34" s="63"/>
      <c r="K34" s="62"/>
      <c r="L34" s="60"/>
    </row>
    <row r="35" spans="1:12" x14ac:dyDescent="0.25">
      <c r="A35" s="275"/>
      <c r="B35" s="59"/>
      <c r="C35" s="60"/>
      <c r="D35" s="412"/>
      <c r="E35" s="62"/>
      <c r="F35" s="60"/>
      <c r="G35" s="60"/>
      <c r="H35" s="91"/>
      <c r="I35" s="420"/>
      <c r="J35" s="63"/>
      <c r="K35" s="62"/>
      <c r="L35" s="60"/>
    </row>
    <row r="36" spans="1:12" x14ac:dyDescent="0.25">
      <c r="A36" s="275"/>
      <c r="B36" s="59"/>
      <c r="C36" s="60"/>
      <c r="D36" s="412"/>
      <c r="E36" s="62"/>
      <c r="F36" s="60"/>
      <c r="G36" s="60"/>
      <c r="H36" s="91"/>
      <c r="I36" s="420"/>
      <c r="J36" s="63"/>
      <c r="K36" s="62"/>
      <c r="L36" s="60"/>
    </row>
    <row r="37" spans="1:12" x14ac:dyDescent="0.25">
      <c r="A37" s="275"/>
      <c r="B37" s="59"/>
      <c r="C37" s="60"/>
      <c r="D37" s="412"/>
      <c r="E37" s="62"/>
      <c r="F37" s="60"/>
      <c r="G37" s="60"/>
      <c r="H37" s="91"/>
      <c r="I37" s="420"/>
      <c r="J37" s="63"/>
      <c r="K37" s="62"/>
      <c r="L37" s="60"/>
    </row>
  </sheetData>
  <mergeCells count="20">
    <mergeCell ref="A10:A11"/>
    <mergeCell ref="B10:B11"/>
    <mergeCell ref="C10:C11"/>
    <mergeCell ref="D10:D11"/>
    <mergeCell ref="E10:E11"/>
    <mergeCell ref="A1:L1"/>
    <mergeCell ref="A2:L2"/>
    <mergeCell ref="A3:L3"/>
    <mergeCell ref="A4:L4"/>
    <mergeCell ref="F6:G6"/>
    <mergeCell ref="I8:J8"/>
    <mergeCell ref="I9:J9"/>
    <mergeCell ref="F12:G12"/>
    <mergeCell ref="F10:F11"/>
    <mergeCell ref="G10:G11"/>
    <mergeCell ref="H10:I10"/>
    <mergeCell ref="J10:J11"/>
    <mergeCell ref="K10:K11"/>
    <mergeCell ref="L10:L11"/>
    <mergeCell ref="H11:I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workbookViewId="0">
      <selection sqref="A1:XFD1"/>
    </sheetView>
  </sheetViews>
  <sheetFormatPr defaultRowHeight="15" x14ac:dyDescent="0.25"/>
  <cols>
    <col min="1" max="1" width="3.85546875" style="209" customWidth="1"/>
    <col min="2" max="2" width="5.5703125" bestFit="1" customWidth="1"/>
    <col min="3" max="3" width="21.85546875" style="209" customWidth="1"/>
    <col min="4" max="4" width="9.140625" style="209" customWidth="1"/>
    <col min="5" max="5" width="6.42578125" customWidth="1"/>
    <col min="6" max="6" width="16.42578125" customWidth="1"/>
    <col min="7" max="7" width="27.28515625" style="160" customWidth="1"/>
    <col min="8" max="8" width="5.5703125" customWidth="1"/>
    <col min="9" max="9" width="6.28515625" customWidth="1"/>
    <col min="10" max="10" width="5.28515625" customWidth="1"/>
    <col min="11" max="11" width="2.85546875" customWidth="1"/>
    <col min="12" max="12" width="4.85546875" customWidth="1"/>
    <col min="13" max="13" width="5.7109375" customWidth="1"/>
    <col min="14" max="14" width="6" customWidth="1"/>
    <col min="15" max="15" width="6.28515625" customWidth="1"/>
    <col min="16" max="16" width="5.5703125" customWidth="1"/>
    <col min="17" max="17" width="4.85546875" customWidth="1"/>
    <col min="18" max="18" width="21" customWidth="1"/>
  </cols>
  <sheetData>
    <row r="1" spans="1:18" ht="22.5" x14ac:dyDescent="0.3">
      <c r="A1" s="293" t="s">
        <v>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</row>
    <row r="2" spans="1:18" ht="20.25" x14ac:dyDescent="0.3">
      <c r="A2" s="294" t="s">
        <v>1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</row>
    <row r="3" spans="1:18" ht="15.75" x14ac:dyDescent="0.25">
      <c r="A3" s="1"/>
      <c r="B3" s="114"/>
      <c r="C3" s="114"/>
      <c r="D3" s="309" t="s">
        <v>38</v>
      </c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</row>
    <row r="4" spans="1:18" ht="18" x14ac:dyDescent="0.25">
      <c r="A4" s="1"/>
      <c r="B4" s="115"/>
      <c r="C4" s="115"/>
      <c r="D4" s="310" t="s">
        <v>39</v>
      </c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</row>
    <row r="5" spans="1:18" ht="15.75" x14ac:dyDescent="0.25">
      <c r="A5" s="1"/>
      <c r="B5" s="116"/>
      <c r="C5" s="116"/>
      <c r="D5" s="320" t="s">
        <v>2</v>
      </c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</row>
    <row r="6" spans="1:18" ht="18" x14ac:dyDescent="0.25">
      <c r="A6" s="7"/>
      <c r="B6" s="145"/>
      <c r="C6" s="145"/>
      <c r="D6" s="145"/>
      <c r="E6" s="117"/>
      <c r="F6" s="314" t="s">
        <v>107</v>
      </c>
      <c r="G6" s="314"/>
      <c r="H6" s="314"/>
      <c r="I6" s="314"/>
      <c r="J6" s="314"/>
      <c r="K6" s="314"/>
      <c r="L6" s="314"/>
      <c r="M6" s="118"/>
      <c r="N6" s="304" t="s">
        <v>103</v>
      </c>
      <c r="O6" s="304"/>
      <c r="P6" s="304"/>
      <c r="Q6" s="304"/>
      <c r="R6" s="304"/>
    </row>
    <row r="7" spans="1:18" ht="18" x14ac:dyDescent="0.25">
      <c r="A7" s="1" t="s">
        <v>148</v>
      </c>
      <c r="B7" s="119"/>
      <c r="C7" s="119"/>
      <c r="D7" s="115"/>
      <c r="E7" s="117"/>
      <c r="F7" s="117"/>
      <c r="G7" s="120"/>
      <c r="H7" s="121"/>
      <c r="I7" s="122"/>
      <c r="J7" s="123"/>
      <c r="K7" s="123"/>
      <c r="L7" s="315" t="s">
        <v>40</v>
      </c>
      <c r="M7" s="315"/>
      <c r="N7" s="315"/>
      <c r="O7" s="315"/>
      <c r="P7" s="315"/>
      <c r="Q7" s="316" t="s">
        <v>149</v>
      </c>
      <c r="R7" s="316"/>
    </row>
    <row r="8" spans="1:18" x14ac:dyDescent="0.25">
      <c r="A8" s="287" t="s">
        <v>41</v>
      </c>
      <c r="B8" s="291" t="s">
        <v>42</v>
      </c>
      <c r="C8" s="307" t="s">
        <v>9</v>
      </c>
      <c r="D8" s="296" t="s">
        <v>44</v>
      </c>
      <c r="E8" s="287" t="s">
        <v>45</v>
      </c>
      <c r="F8" s="287" t="s">
        <v>12</v>
      </c>
      <c r="G8" s="287" t="s">
        <v>46</v>
      </c>
      <c r="H8" s="317" t="s">
        <v>47</v>
      </c>
      <c r="I8" s="318"/>
      <c r="J8" s="318"/>
      <c r="K8" s="318"/>
      <c r="L8" s="318"/>
      <c r="M8" s="318"/>
      <c r="N8" s="319"/>
      <c r="O8" s="287" t="s">
        <v>14</v>
      </c>
      <c r="P8" s="291" t="s">
        <v>15</v>
      </c>
      <c r="Q8" s="291" t="s">
        <v>16</v>
      </c>
      <c r="R8" s="307" t="s">
        <v>17</v>
      </c>
    </row>
    <row r="9" spans="1:18" x14ac:dyDescent="0.25">
      <c r="A9" s="311"/>
      <c r="B9" s="312"/>
      <c r="C9" s="313"/>
      <c r="D9" s="313"/>
      <c r="E9" s="312"/>
      <c r="F9" s="312"/>
      <c r="G9" s="312"/>
      <c r="H9" s="323">
        <v>1</v>
      </c>
      <c r="I9" s="296">
        <v>2</v>
      </c>
      <c r="J9" s="296">
        <v>3</v>
      </c>
      <c r="K9" s="125"/>
      <c r="L9" s="296">
        <v>4</v>
      </c>
      <c r="M9" s="296">
        <v>5</v>
      </c>
      <c r="N9" s="296">
        <v>6</v>
      </c>
      <c r="O9" s="311"/>
      <c r="P9" s="312"/>
      <c r="Q9" s="312"/>
      <c r="R9" s="322"/>
    </row>
    <row r="10" spans="1:18" x14ac:dyDescent="0.25">
      <c r="A10" s="306"/>
      <c r="B10" s="288"/>
      <c r="C10" s="297"/>
      <c r="D10" s="297"/>
      <c r="E10" s="288"/>
      <c r="F10" s="288"/>
      <c r="G10" s="288"/>
      <c r="H10" s="324"/>
      <c r="I10" s="297"/>
      <c r="J10" s="297"/>
      <c r="K10" s="126"/>
      <c r="L10" s="297"/>
      <c r="M10" s="297"/>
      <c r="N10" s="297"/>
      <c r="O10" s="306"/>
      <c r="P10" s="288"/>
      <c r="Q10" s="288"/>
      <c r="R10" s="308"/>
    </row>
    <row r="11" spans="1:18" ht="22.5" x14ac:dyDescent="0.25">
      <c r="A11" s="16">
        <v>1</v>
      </c>
      <c r="B11" s="17">
        <v>517</v>
      </c>
      <c r="C11" s="40" t="str">
        <f>IF(B11=0," ",VLOOKUP(B11,[1]Женщины!B$1:H$65536,2,FALSE))</f>
        <v>Стеценко Агнастасия</v>
      </c>
      <c r="D11" s="129" t="str">
        <f>IF(B11=0," ",VLOOKUP($B11,[1]Женщины!$B$1:$H$65536,3,FALSE))</f>
        <v>20.01.1998</v>
      </c>
      <c r="E11" s="42" t="str">
        <f>IF(B11=0," ",IF(VLOOKUP($B11,[1]Женщины!$B$1:$H$65536,4,FALSE)=0," ",VLOOKUP($B11,[1]Женщины!$B$1:$H$65536,4,FALSE)))</f>
        <v>КМС</v>
      </c>
      <c r="F11" s="40" t="str">
        <f>IF(B11=0," ",VLOOKUP($B11,[1]Женщины!$B$1:$H$65536,5,FALSE))</f>
        <v>Владимирская</v>
      </c>
      <c r="G11" s="43" t="str">
        <f>IF(B11=0," ",VLOOKUP($B11,[1]Женщины!$B$1:$H$65536,6,FALSE))</f>
        <v>Александров, СДЮСШОР им. Даниловой</v>
      </c>
      <c r="H11" s="130" t="s">
        <v>50</v>
      </c>
      <c r="I11" s="130">
        <v>4.8899999999999997</v>
      </c>
      <c r="J11" s="130">
        <v>5.03</v>
      </c>
      <c r="K11" s="421">
        <v>7</v>
      </c>
      <c r="L11" s="146">
        <v>4.9800000000000004</v>
      </c>
      <c r="M11" s="146">
        <v>5.1100000000000003</v>
      </c>
      <c r="N11" s="130">
        <v>5.21</v>
      </c>
      <c r="O11" s="254">
        <v>5.21</v>
      </c>
      <c r="P11" s="25" t="str">
        <f>IF(O11=0," ",IF(O11&gt;=[1]Разряды!$D$42,[1]Разряды!$D$3,IF(O11&gt;=[1]Разряды!$E$42,[1]Разряды!$E$3,IF(O11&gt;=[1]Разряды!$F$42,[1]Разряды!$F$3,IF(O11&gt;=[1]Разряды!$G$42,[1]Разряды!$G$3,IF(O11&gt;=[1]Разряды!$H$42,[1]Разряды!$H$3,IF(O11&gt;=[1]Разряды!$I$42,[1]Разряды!$I$3,IF(O11&gt;=[1]Разряды!$J$42,[1]Разряды!$J$3,"б/р"))))))))</f>
        <v>2р</v>
      </c>
      <c r="Q11" s="42" t="s">
        <v>20</v>
      </c>
      <c r="R11" s="140" t="str">
        <f>IF(B11=0," ",VLOOKUP($B11,[1]Женщины!$B$1:$H$65536,7,FALSE))</f>
        <v>Сычев А.С.</v>
      </c>
    </row>
    <row r="12" spans="1:18" x14ac:dyDescent="0.25">
      <c r="A12" s="100">
        <v>2</v>
      </c>
      <c r="B12" s="17">
        <v>129</v>
      </c>
      <c r="C12" s="40" t="str">
        <f>IF(B12=0," ",VLOOKUP(B12,[1]Женщины!B$1:H$65536,2,FALSE))</f>
        <v>Неумоина Елизавета</v>
      </c>
      <c r="D12" s="129" t="str">
        <f>IF(B12=0," ",VLOOKUP($B12,[1]Женщины!$B$1:$H$65536,3,FALSE))</f>
        <v>09.09.2000</v>
      </c>
      <c r="E12" s="42" t="str">
        <f>IF(B12=0," ",IF(VLOOKUP($B12,[1]Женщины!$B$1:$H$65536,4,FALSE)=0," ",VLOOKUP($B12,[1]Женщины!$B$1:$H$65536,4,FALSE)))</f>
        <v>1р</v>
      </c>
      <c r="F12" s="40" t="str">
        <f>IF(B12=0," ",VLOOKUP($B12,[1]Женщины!$B$1:$H$65536,5,FALSE))</f>
        <v>Новгородская</v>
      </c>
      <c r="G12" s="40" t="str">
        <f>IF(B12=0," ",VLOOKUP($B12,[1]Женщины!$B$1:$H$65536,6,FALSE))</f>
        <v>В Новгород</v>
      </c>
      <c r="H12" s="130">
        <v>4.5999999999999996</v>
      </c>
      <c r="I12" s="130">
        <v>5.0199999999999996</v>
      </c>
      <c r="J12" s="146">
        <v>5</v>
      </c>
      <c r="K12" s="421">
        <v>6</v>
      </c>
      <c r="L12" s="130">
        <v>5.03</v>
      </c>
      <c r="M12" s="130">
        <v>5.1100000000000003</v>
      </c>
      <c r="N12" s="130">
        <v>5.17</v>
      </c>
      <c r="O12" s="254">
        <v>5.17</v>
      </c>
      <c r="P12" s="25" t="str">
        <f>IF(O12=0," ",IF(O12&gt;=[1]Разряды!$D$42,[1]Разряды!$D$3,IF(O12&gt;=[1]Разряды!$E$42,[1]Разряды!$E$3,IF(O12&gt;=[1]Разряды!$F$42,[1]Разряды!$F$3,IF(O12&gt;=[1]Разряды!$G$42,[1]Разряды!$G$3,IF(O12&gt;=[1]Разряды!$H$42,[1]Разряды!$H$3,IF(O12&gt;=[1]Разряды!$I$42,[1]Разряды!$I$3,IF(O12&gt;=[1]Разряды!$J$42,[1]Разряды!$J$3,"б/р"))))))))</f>
        <v>3р</v>
      </c>
      <c r="Q12" s="42">
        <v>20</v>
      </c>
      <c r="R12" s="40" t="str">
        <f>IF(B12=0," ",VLOOKUP($B12,[1]Женщины!$B$1:$H$65536,7,FALSE))</f>
        <v>Титяк Т.А.</v>
      </c>
    </row>
    <row r="13" spans="1:18" x14ac:dyDescent="0.25">
      <c r="A13" s="16">
        <v>3</v>
      </c>
      <c r="B13" s="17">
        <v>160</v>
      </c>
      <c r="C13" s="40" t="str">
        <f>IF(B13=0," ",VLOOKUP(B13,[1]Женщины!B$1:H$65536,2,FALSE))</f>
        <v>Сударева Анна</v>
      </c>
      <c r="D13" s="129" t="str">
        <f>IF(B13=0," ",VLOOKUP($B13,[1]Женщины!$B$1:$H$65536,3,FALSE))</f>
        <v>30.10.1999</v>
      </c>
      <c r="E13" s="42" t="str">
        <f>IF(B13=0," ",IF(VLOOKUP($B13,[1]Женщины!$B$1:$H$65536,4,FALSE)=0," ",VLOOKUP($B13,[1]Женщины!$B$1:$H$65536,4,FALSE)))</f>
        <v>2р</v>
      </c>
      <c r="F13" s="40" t="str">
        <f>IF(B13=0," ",VLOOKUP($B13,[1]Женщины!$B$1:$H$65536,5,FALSE))</f>
        <v>Ярославская</v>
      </c>
      <c r="G13" s="40" t="str">
        <f>IF(B13=0," ",VLOOKUP($B13,[1]Женщины!$B$1:$H$65536,6,FALSE))</f>
        <v>Переславль, ДЮСШ</v>
      </c>
      <c r="H13" s="130" t="s">
        <v>50</v>
      </c>
      <c r="I13" s="130">
        <v>5.0599999999999996</v>
      </c>
      <c r="J13" s="146">
        <v>4.82</v>
      </c>
      <c r="K13" s="421">
        <v>8</v>
      </c>
      <c r="L13" s="146">
        <v>4.79</v>
      </c>
      <c r="M13" s="130">
        <v>4.8</v>
      </c>
      <c r="N13" s="130">
        <v>4.68</v>
      </c>
      <c r="O13" s="254">
        <v>5.0599999999999996</v>
      </c>
      <c r="P13" s="25" t="str">
        <f>IF(O13=0," ",IF(O13&gt;=[1]Разряды!$D$42,[1]Разряды!$D$3,IF(O13&gt;=[1]Разряды!$E$42,[1]Разряды!$E$3,IF(O13&gt;=[1]Разряды!$F$42,[1]Разряды!$F$3,IF(O13&gt;=[1]Разряды!$G$42,[1]Разряды!$G$3,IF(O13&gt;=[1]Разряды!$H$42,[1]Разряды!$H$3,IF(O13&gt;=[1]Разряды!$I$42,[1]Разряды!$I$3,IF(O13&gt;=[1]Разряды!$J$42,[1]Разряды!$J$3,"б/р"))))))))</f>
        <v>3р</v>
      </c>
      <c r="Q13" s="42" t="s">
        <v>20</v>
      </c>
      <c r="R13" s="40" t="str">
        <f>IF(B13=0," ",VLOOKUP($B13,[1]Женщины!$B$1:$H$65536,7,FALSE))</f>
        <v>Цветкова Н.В.</v>
      </c>
    </row>
    <row r="14" spans="1:18" x14ac:dyDescent="0.25">
      <c r="A14" s="245">
        <v>4</v>
      </c>
      <c r="B14" s="17">
        <v>231</v>
      </c>
      <c r="C14" s="40" t="str">
        <f>IF(B14=0," ",VLOOKUP(B14,[1]Женщины!B$1:H$65536,2,FALSE))</f>
        <v>Корельская Яна</v>
      </c>
      <c r="D14" s="129" t="str">
        <f>IF(B14=0," ",VLOOKUP($B14,[1]Женщины!$B$1:$H$65536,3,FALSE))</f>
        <v>22.06.2000</v>
      </c>
      <c r="E14" s="42" t="str">
        <f>IF(B14=0," ",IF(VLOOKUP($B14,[1]Женщины!$B$1:$H$65536,4,FALSE)=0," ",VLOOKUP($B14,[1]Женщины!$B$1:$H$65536,4,FALSE)))</f>
        <v>1р</v>
      </c>
      <c r="F14" s="40" t="str">
        <f>IF(B14=0," ",VLOOKUP($B14,[1]Женщины!$B$1:$H$65536,5,FALSE))</f>
        <v>Архангельская</v>
      </c>
      <c r="G14" s="45" t="str">
        <f>IF(B14=0," ",VLOOKUP($B14,[1]Женщины!$B$1:$H$65536,6,FALSE))</f>
        <v>Архангельск, МБОУ ДОД "ДЮСШ-1"</v>
      </c>
      <c r="H14" s="130" t="s">
        <v>50</v>
      </c>
      <c r="I14" s="130">
        <v>4.5999999999999996</v>
      </c>
      <c r="J14" s="146">
        <v>4.53</v>
      </c>
      <c r="K14" s="421">
        <v>2</v>
      </c>
      <c r="L14" s="146">
        <v>4.74</v>
      </c>
      <c r="M14" s="146">
        <v>4.6900000000000004</v>
      </c>
      <c r="N14" s="130">
        <v>4.6399999999999997</v>
      </c>
      <c r="O14" s="254">
        <v>4.74</v>
      </c>
      <c r="P14" s="25" t="str">
        <f>IF(O14=0," ",IF(O14&gt;=[1]Разряды!$D$42,[1]Разряды!$D$3,IF(O14&gt;=[1]Разряды!$E$42,[1]Разряды!$E$3,IF(O14&gt;=[1]Разряды!$F$42,[1]Разряды!$F$3,IF(O14&gt;=[1]Разряды!$G$42,[1]Разряды!$G$3,IF(O14&gt;=[1]Разряды!$H$42,[1]Разряды!$H$3,IF(O14&gt;=[1]Разряды!$I$42,[1]Разряды!$I$3,IF(O14&gt;=[1]Разряды!$J$42,[1]Разряды!$J$3,"б/р"))))))))</f>
        <v>3р</v>
      </c>
      <c r="Q14" s="42" t="s">
        <v>20</v>
      </c>
      <c r="R14" s="40" t="str">
        <f>IF(B14=0," ",VLOOKUP($B14,[1]Женщины!$B$1:$H$65536,7,FALSE))</f>
        <v>Брюхова О.Б.</v>
      </c>
    </row>
    <row r="15" spans="1:18" x14ac:dyDescent="0.25">
      <c r="A15" s="42">
        <v>5</v>
      </c>
      <c r="B15" s="17">
        <v>109</v>
      </c>
      <c r="C15" s="40" t="str">
        <f>IF(B15=0," ",VLOOKUP(B15,[1]Женщины!B$1:H$65536,2,FALSE))</f>
        <v>Головкина Анна</v>
      </c>
      <c r="D15" s="129" t="str">
        <f>IF(B15=0," ",VLOOKUP($B15,[1]Женщины!$B$1:$H$65536,3,FALSE))</f>
        <v>23.05.1998</v>
      </c>
      <c r="E15" s="42" t="str">
        <f>IF(B15=0," ",IF(VLOOKUP($B15,[1]Женщины!$B$1:$H$65536,4,FALSE)=0," ",VLOOKUP($B15,[1]Женщины!$B$1:$H$65536,4,FALSE)))</f>
        <v>2р</v>
      </c>
      <c r="F15" s="40" t="str">
        <f>IF(B15=0," ",VLOOKUP($B15,[1]Женщины!$B$1:$H$65536,5,FALSE))</f>
        <v>Ярославская</v>
      </c>
      <c r="G15" s="40" t="str">
        <f>IF(B15=0," ",VLOOKUP($B15,[1]Женщины!$B$1:$H$65536,6,FALSE))</f>
        <v>Рыбинск, СДЮСШОР-2</v>
      </c>
      <c r="H15" s="130">
        <v>4.6500000000000004</v>
      </c>
      <c r="I15" s="130" t="s">
        <v>50</v>
      </c>
      <c r="J15" s="146">
        <v>4.21</v>
      </c>
      <c r="K15" s="421">
        <v>5</v>
      </c>
      <c r="L15" s="130" t="s">
        <v>50</v>
      </c>
      <c r="M15" s="130" t="s">
        <v>50</v>
      </c>
      <c r="N15" s="130" t="s">
        <v>50</v>
      </c>
      <c r="O15" s="254">
        <v>4.6500000000000004</v>
      </c>
      <c r="P15" s="25" t="str">
        <f>IF(O15=0," ",IF(O15&gt;=[1]Разряды!$D$42,[1]Разряды!$D$3,IF(O15&gt;=[1]Разряды!$E$42,[1]Разряды!$E$3,IF(O15&gt;=[1]Разряды!$F$42,[1]Разряды!$F$3,IF(O15&gt;=[1]Разряды!$G$42,[1]Разряды!$G$3,IF(O15&gt;=[1]Разряды!$H$42,[1]Разряды!$H$3,IF(O15&gt;=[1]Разряды!$I$42,[1]Разряды!$I$3,IF(O15&gt;=[1]Разряды!$J$42,[1]Разряды!$J$3,"б/р"))))))))</f>
        <v>1юр</v>
      </c>
      <c r="Q15" s="42" t="s">
        <v>20</v>
      </c>
      <c r="R15" s="40" t="str">
        <f>IF(B15=0," ",VLOOKUP($B15,[1]Женщины!$B$1:$H$65536,7,FALSE))</f>
        <v xml:space="preserve">Кузнецова А.Л. </v>
      </c>
    </row>
    <row r="16" spans="1:18" x14ac:dyDescent="0.25">
      <c r="A16" s="245">
        <v>6</v>
      </c>
      <c r="B16" s="17">
        <v>490</v>
      </c>
      <c r="C16" s="40" t="str">
        <f>IF(B16=0," ",VLOOKUP(B16,[1]Женщины!B$1:H$65536,2,FALSE))</f>
        <v>Бывалова Екатерина</v>
      </c>
      <c r="D16" s="129" t="str">
        <f>IF(B16=0," ",VLOOKUP($B16,[1]Женщины!$B$1:$H$65536,3,FALSE))</f>
        <v>15.08.2000</v>
      </c>
      <c r="E16" s="42" t="str">
        <f>IF(B16=0," ",IF(VLOOKUP($B16,[1]Женщины!$B$1:$H$65536,4,FALSE)=0," ",VLOOKUP($B16,[1]Женщины!$B$1:$H$65536,4,FALSE)))</f>
        <v>1р</v>
      </c>
      <c r="F16" s="40" t="str">
        <f>IF(B16=0," ",VLOOKUP($B16,[1]Женщины!$B$1:$H$65536,5,FALSE))</f>
        <v>Ленинградская</v>
      </c>
      <c r="G16" s="40" t="str">
        <f>IF(B16=0," ",VLOOKUP($B16,[1]Женщины!$B$1:$H$65536,6,FALSE))</f>
        <v>Тосно, ДЮСШ-1</v>
      </c>
      <c r="H16" s="130" t="s">
        <v>50</v>
      </c>
      <c r="I16" s="130">
        <v>4.6399999999999997</v>
      </c>
      <c r="J16" s="130" t="s">
        <v>50</v>
      </c>
      <c r="K16" s="421">
        <v>4</v>
      </c>
      <c r="L16" s="130" t="s">
        <v>50</v>
      </c>
      <c r="M16" s="130" t="s">
        <v>50</v>
      </c>
      <c r="N16" s="130" t="s">
        <v>50</v>
      </c>
      <c r="O16" s="254">
        <v>4.6399999999999997</v>
      </c>
      <c r="P16" s="25" t="str">
        <f>IF(O16=0," ",IF(O16&gt;=[1]Разряды!$D$42,[1]Разряды!$D$3,IF(O16&gt;=[1]Разряды!$E$42,[1]Разряды!$E$3,IF(O16&gt;=[1]Разряды!$F$42,[1]Разряды!$F$3,IF(O16&gt;=[1]Разряды!$G$42,[1]Разряды!$G$3,IF(O16&gt;=[1]Разряды!$H$42,[1]Разряды!$H$3,IF(O16&gt;=[1]Разряды!$I$42,[1]Разряды!$I$3,IF(O16&gt;=[1]Разряды!$J$42,[1]Разряды!$J$3,"б/р"))))))))</f>
        <v>1юр</v>
      </c>
      <c r="Q16" s="42" t="s">
        <v>20</v>
      </c>
      <c r="R16" s="40" t="str">
        <f>IF(B16=0," ",VLOOKUP($B16,[1]Женщины!$B$1:$H$65536,7,FALSE))</f>
        <v>Иванов О.П.</v>
      </c>
    </row>
    <row r="17" spans="1:18" x14ac:dyDescent="0.25">
      <c r="A17" s="42">
        <v>7</v>
      </c>
      <c r="B17" s="17">
        <v>510</v>
      </c>
      <c r="C17" s="40" t="str">
        <f>IF(B17=0," ",VLOOKUP(B17,[1]Женщины!B$1:H$65536,2,FALSE))</f>
        <v>Захарова Анна</v>
      </c>
      <c r="D17" s="129" t="str">
        <f>IF(B17=0," ",VLOOKUP($B17,[1]Женщины!$B$1:$H$65536,3,FALSE))</f>
        <v>23.06.1999</v>
      </c>
      <c r="E17" s="42" t="str">
        <f>IF(B17=0," ",IF(VLOOKUP($B17,[1]Женщины!$B$1:$H$65536,4,FALSE)=0," ",VLOOKUP($B17,[1]Женщины!$B$1:$H$65536,4,FALSE)))</f>
        <v>2р</v>
      </c>
      <c r="F17" s="40" t="str">
        <f>IF(B17=0," ",VLOOKUP($B17,[1]Женщины!$B$1:$H$65536,5,FALSE))</f>
        <v>Псковская</v>
      </c>
      <c r="G17" s="140" t="str">
        <f>IF(B17=0," ",VLOOKUP($B17,[1]Женщины!$B$1:$H$65536,6,FALSE))</f>
        <v>Псков, ДЮСШ "Надежда"</v>
      </c>
      <c r="H17" s="130">
        <v>4.3</v>
      </c>
      <c r="I17" s="130">
        <v>4.6100000000000003</v>
      </c>
      <c r="J17" s="146">
        <v>4.34</v>
      </c>
      <c r="K17" s="421">
        <v>3</v>
      </c>
      <c r="L17" s="146">
        <v>4.49</v>
      </c>
      <c r="M17" s="130" t="s">
        <v>50</v>
      </c>
      <c r="N17" s="130" t="s">
        <v>50</v>
      </c>
      <c r="O17" s="254">
        <v>4.6100000000000003</v>
      </c>
      <c r="P17" s="25" t="str">
        <f>IF(O17=0," ",IF(O17&gt;=[1]Разряды!$D$42,[1]Разряды!$D$3,IF(O17&gt;=[1]Разряды!$E$42,[1]Разряды!$E$3,IF(O17&gt;=[1]Разряды!$F$42,[1]Разряды!$F$3,IF(O17&gt;=[1]Разряды!$G$42,[1]Разряды!$G$3,IF(O17&gt;=[1]Разряды!$H$42,[1]Разряды!$H$3,IF(O17&gt;=[1]Разряды!$I$42,[1]Разряды!$I$3,IF(O17&gt;=[1]Разряды!$J$42,[1]Разряды!$J$3,"б/р"))))))))</f>
        <v>1юр</v>
      </c>
      <c r="Q17" s="42">
        <v>0</v>
      </c>
      <c r="R17" s="40" t="str">
        <f>IF(B17=0," ",VLOOKUP($B17,[1]Женщины!$B$1:$H$65536,7,FALSE))</f>
        <v>Алексеева Е.А.</v>
      </c>
    </row>
    <row r="18" spans="1:18" x14ac:dyDescent="0.25">
      <c r="A18" s="245">
        <v>8</v>
      </c>
      <c r="B18" s="56">
        <v>839</v>
      </c>
      <c r="C18" s="40" t="str">
        <f>IF(B18=0," ",VLOOKUP(B18,[1]Женщины!B$1:H$65536,2,FALSE))</f>
        <v>Фурмавнина Виктория</v>
      </c>
      <c r="D18" s="129" t="str">
        <f>IF(B18=0," ",VLOOKUP($B18,[1]Женщины!$B$1:$H$65536,3,FALSE))</f>
        <v>19.02.1998</v>
      </c>
      <c r="E18" s="42" t="str">
        <f>IF(B18=0," ",IF(VLOOKUP($B18,[1]Женщины!$B$1:$H$65536,4,FALSE)=0," ",VLOOKUP($B18,[1]Женщины!$B$1:$H$65536,4,FALSE)))</f>
        <v>2р</v>
      </c>
      <c r="F18" s="40" t="str">
        <f>IF(B18=0," ",VLOOKUP($B18,[1]Женщины!$B$1:$H$65536,5,FALSE))</f>
        <v>Ярославская</v>
      </c>
      <c r="G18" s="43" t="str">
        <f>IF(B18=0," ",VLOOKUP($B18,[1]Женщины!$B$1:$H$65536,6,FALSE))</f>
        <v>Ярославль, ГОБУ ЯО СДЮСШОР</v>
      </c>
      <c r="H18" s="130">
        <v>4.5</v>
      </c>
      <c r="I18" s="130">
        <v>4.3499999999999996</v>
      </c>
      <c r="J18" s="146">
        <v>4.5</v>
      </c>
      <c r="K18" s="421">
        <v>1</v>
      </c>
      <c r="L18" s="146">
        <v>4.49</v>
      </c>
      <c r="M18" s="146">
        <v>4.1399999999999997</v>
      </c>
      <c r="N18" s="130">
        <v>4.25</v>
      </c>
      <c r="O18" s="254">
        <v>4.5</v>
      </c>
      <c r="P18" s="25" t="str">
        <f>IF(O18=0," ",IF(O18&gt;=[1]Разряды!$D$42,[1]Разряды!$D$3,IF(O18&gt;=[1]Разряды!$E$42,[1]Разряды!$E$3,IF(O18&gt;=[1]Разряды!$F$42,[1]Разряды!$F$3,IF(O18&gt;=[1]Разряды!$G$42,[1]Разряды!$G$3,IF(O18&gt;=[1]Разряды!$H$42,[1]Разряды!$H$3,IF(O18&gt;=[1]Разряды!$I$42,[1]Разряды!$I$3,IF(O18&gt;=[1]Разряды!$J$42,[1]Разряды!$J$3,"б/р"))))))))</f>
        <v>1юр</v>
      </c>
      <c r="Q18" s="42" t="s">
        <v>20</v>
      </c>
      <c r="R18" s="43" t="str">
        <f>IF(B18=0," ",VLOOKUP($B18,[1]Женщины!$B$1:$H$65536,7,FALSE))</f>
        <v>Лыкова О.В.</v>
      </c>
    </row>
    <row r="19" spans="1:18" x14ac:dyDescent="0.25">
      <c r="A19" s="42">
        <v>9</v>
      </c>
      <c r="B19" s="56">
        <v>80</v>
      </c>
      <c r="C19" s="40" t="str">
        <f>IF(B19=0," ",VLOOKUP(B19,[1]Женщины!B$1:H$65536,2,FALSE))</f>
        <v>Лебедева Алена</v>
      </c>
      <c r="D19" s="129" t="str">
        <f>IF(B19=0," ",VLOOKUP($B19,[1]Женщины!$B$1:$H$65536,3,FALSE))</f>
        <v>29.07.1998</v>
      </c>
      <c r="E19" s="42" t="str">
        <f>IF(B19=0," ",IF(VLOOKUP($B19,[1]Женщины!$B$1:$H$65536,4,FALSE)=0," ",VLOOKUP($B19,[1]Женщины!$B$1:$H$65536,4,FALSE)))</f>
        <v>2р</v>
      </c>
      <c r="F19" s="40" t="str">
        <f>IF(B19=0," ",VLOOKUP($B19,[1]Женщины!$B$1:$H$65536,5,FALSE))</f>
        <v>Ярославская</v>
      </c>
      <c r="G19" s="40" t="str">
        <f>IF(B19=0," ",VLOOKUP($B19,[1]Женщины!$B$1:$H$65536,6,FALSE))</f>
        <v>Рыбинск, СДЮСШОР-2</v>
      </c>
      <c r="H19" s="130">
        <v>3.55</v>
      </c>
      <c r="I19" s="130">
        <v>4.41</v>
      </c>
      <c r="J19" s="146">
        <v>4.3899999999999997</v>
      </c>
      <c r="K19" s="421"/>
      <c r="L19" s="130" t="s">
        <v>48</v>
      </c>
      <c r="M19" s="130" t="s">
        <v>48</v>
      </c>
      <c r="N19" s="130" t="s">
        <v>48</v>
      </c>
      <c r="O19" s="254">
        <v>4.41</v>
      </c>
      <c r="P19" s="25" t="str">
        <f>IF(O19=0," ",IF(O19&gt;=[1]Разряды!$D$42,[1]Разряды!$D$3,IF(O19&gt;=[1]Разряды!$E$42,[1]Разряды!$E$3,IF(O19&gt;=[1]Разряды!$F$42,[1]Разряды!$F$3,IF(O19&gt;=[1]Разряды!$G$42,[1]Разряды!$G$3,IF(O19&gt;=[1]Разряды!$H$42,[1]Разряды!$H$3,IF(O19&gt;=[1]Разряды!$I$42,[1]Разряды!$I$3,IF(O19&gt;=[1]Разряды!$J$42,[1]Разряды!$J$3,"б/р"))))))))</f>
        <v>1юр</v>
      </c>
      <c r="Q19" s="42" t="s">
        <v>20</v>
      </c>
      <c r="R19" s="45" t="str">
        <f>IF(B19=0," ",VLOOKUP($B19,[1]Женщины!$B$1:$H$65536,7,FALSE))</f>
        <v>Мицик Ю.И., Палкина Н.И.</v>
      </c>
    </row>
    <row r="20" spans="1:18" x14ac:dyDescent="0.25">
      <c r="A20" s="245">
        <v>10</v>
      </c>
      <c r="B20" s="56">
        <v>483</v>
      </c>
      <c r="C20" s="40" t="str">
        <f>IF(B20=0," ",VLOOKUP(B20,[1]Женщины!B$1:H$65536,2,FALSE))</f>
        <v>Ровкина Вероника</v>
      </c>
      <c r="D20" s="129" t="str">
        <f>IF(B20=0," ",VLOOKUP($B20,[1]Женщины!$B$1:$H$65536,3,FALSE))</f>
        <v>30.08.1999</v>
      </c>
      <c r="E20" s="42" t="str">
        <f>IF(B20=0," ",IF(VLOOKUP($B20,[1]Женщины!$B$1:$H$65536,4,FALSE)=0," ",VLOOKUP($B20,[1]Женщины!$B$1:$H$65536,4,FALSE)))</f>
        <v>2р</v>
      </c>
      <c r="F20" s="40" t="str">
        <f>IF(B20=0," ",VLOOKUP($B20,[1]Женщины!$B$1:$H$65536,5,FALSE))</f>
        <v>Вологодская</v>
      </c>
      <c r="G20" s="40" t="str">
        <f>IF(B20=0," ",VLOOKUP($B20,[1]Женщины!$B$1:$H$65536,6,FALSE))</f>
        <v>Череповец, ДЮСШ-2</v>
      </c>
      <c r="H20" s="130" t="s">
        <v>50</v>
      </c>
      <c r="I20" s="130" t="s">
        <v>50</v>
      </c>
      <c r="J20" s="146">
        <v>4.0999999999999996</v>
      </c>
      <c r="K20" s="421"/>
      <c r="L20" s="130" t="s">
        <v>48</v>
      </c>
      <c r="M20" s="130" t="s">
        <v>48</v>
      </c>
      <c r="N20" s="130" t="s">
        <v>48</v>
      </c>
      <c r="O20" s="254">
        <v>4.0999999999999996</v>
      </c>
      <c r="P20" s="25" t="str">
        <f>IF(O20=0," ",IF(O20&gt;=[1]Разряды!$D$42,[1]Разряды!$D$3,IF(O20&gt;=[1]Разряды!$E$42,[1]Разряды!$E$3,IF(O20&gt;=[1]Разряды!$F$42,[1]Разряды!$F$3,IF(O20&gt;=[1]Разряды!$G$42,[1]Разряды!$G$3,IF(O20&gt;=[1]Разряды!$H$42,[1]Разряды!$H$3,IF(O20&gt;=[1]Разряды!$I$42,[1]Разряды!$I$3,IF(O20&gt;=[1]Разряды!$J$42,[1]Разряды!$J$3,"б/р"))))))))</f>
        <v>2юр</v>
      </c>
      <c r="Q20" s="42">
        <v>0</v>
      </c>
      <c r="R20" s="40" t="str">
        <f>IF(B20=0," ",VLOOKUP($B20,[1]Женщины!$B$1:$H$65536,7,FALSE))</f>
        <v>Боголюбов В.Л.</v>
      </c>
    </row>
    <row r="21" spans="1:18" ht="16.5" thickBot="1" x14ac:dyDescent="0.3">
      <c r="A21" s="112"/>
      <c r="B21" s="148"/>
      <c r="C21" s="149"/>
      <c r="D21" s="150"/>
      <c r="E21" s="150"/>
      <c r="F21" s="149"/>
      <c r="G21" s="149"/>
      <c r="H21" s="135"/>
      <c r="I21" s="135"/>
      <c r="J21" s="135"/>
      <c r="K21" s="134"/>
      <c r="L21" s="133"/>
      <c r="M21" s="136"/>
      <c r="N21" s="136"/>
      <c r="O21" s="151"/>
      <c r="P21" s="148"/>
      <c r="Q21" s="148"/>
      <c r="R21" s="152"/>
    </row>
    <row r="22" spans="1:18" ht="16.5" thickTop="1" x14ac:dyDescent="0.25">
      <c r="A22" s="275"/>
      <c r="B22" s="153"/>
      <c r="C22" s="154"/>
      <c r="D22" s="142"/>
      <c r="E22" s="142"/>
      <c r="F22" s="154"/>
      <c r="G22" s="154"/>
      <c r="H22" s="61"/>
      <c r="I22" s="61"/>
      <c r="J22" s="61"/>
      <c r="K22" s="61"/>
      <c r="L22" s="61"/>
      <c r="M22" s="138"/>
      <c r="N22" s="138"/>
      <c r="O22" s="155"/>
      <c r="P22" s="153"/>
      <c r="Q22" s="153"/>
      <c r="R22" s="143"/>
    </row>
    <row r="23" spans="1:18" ht="18" x14ac:dyDescent="0.25">
      <c r="A23" s="275"/>
      <c r="B23" s="321"/>
      <c r="C23" s="321"/>
      <c r="D23" s="321"/>
      <c r="E23" s="117"/>
      <c r="F23" s="314" t="s">
        <v>110</v>
      </c>
      <c r="G23" s="314"/>
      <c r="H23" s="314"/>
      <c r="I23" s="314"/>
      <c r="J23" s="314"/>
      <c r="K23" s="314"/>
      <c r="L23" s="314"/>
      <c r="M23" s="118"/>
      <c r="N23" s="304" t="s">
        <v>103</v>
      </c>
      <c r="O23" s="304"/>
      <c r="P23" s="304"/>
      <c r="Q23" s="304"/>
      <c r="R23" s="304"/>
    </row>
    <row r="24" spans="1:18" ht="18" x14ac:dyDescent="0.25">
      <c r="A24" s="1" t="s">
        <v>148</v>
      </c>
      <c r="B24" s="119"/>
      <c r="C24" s="119"/>
      <c r="D24" s="115"/>
      <c r="E24" s="117"/>
      <c r="F24" s="117"/>
      <c r="G24" s="120"/>
      <c r="H24" s="121"/>
      <c r="I24" s="122"/>
      <c r="J24" s="123"/>
      <c r="K24" s="123"/>
      <c r="L24" s="315" t="s">
        <v>40</v>
      </c>
      <c r="M24" s="315"/>
      <c r="N24" s="315"/>
      <c r="O24" s="315"/>
      <c r="P24" s="315"/>
      <c r="Q24" s="316" t="s">
        <v>150</v>
      </c>
      <c r="R24" s="316"/>
    </row>
    <row r="25" spans="1:18" x14ac:dyDescent="0.25">
      <c r="A25" s="287" t="s">
        <v>41</v>
      </c>
      <c r="B25" s="291" t="s">
        <v>42</v>
      </c>
      <c r="C25" s="307" t="s">
        <v>9</v>
      </c>
      <c r="D25" s="296" t="s">
        <v>44</v>
      </c>
      <c r="E25" s="287" t="s">
        <v>45</v>
      </c>
      <c r="F25" s="287" t="s">
        <v>12</v>
      </c>
      <c r="G25" s="287" t="s">
        <v>46</v>
      </c>
      <c r="H25" s="317" t="s">
        <v>47</v>
      </c>
      <c r="I25" s="318"/>
      <c r="J25" s="318"/>
      <c r="K25" s="318"/>
      <c r="L25" s="318"/>
      <c r="M25" s="318"/>
      <c r="N25" s="319"/>
      <c r="O25" s="287" t="s">
        <v>14</v>
      </c>
      <c r="P25" s="291" t="s">
        <v>15</v>
      </c>
      <c r="Q25" s="291" t="s">
        <v>16</v>
      </c>
      <c r="R25" s="307" t="s">
        <v>17</v>
      </c>
    </row>
    <row r="26" spans="1:18" x14ac:dyDescent="0.25">
      <c r="A26" s="311"/>
      <c r="B26" s="312"/>
      <c r="C26" s="313"/>
      <c r="D26" s="313"/>
      <c r="E26" s="312"/>
      <c r="F26" s="312"/>
      <c r="G26" s="312"/>
      <c r="H26" s="323">
        <v>1</v>
      </c>
      <c r="I26" s="296">
        <v>2</v>
      </c>
      <c r="J26" s="296">
        <v>3</v>
      </c>
      <c r="K26" s="125"/>
      <c r="L26" s="296">
        <v>4</v>
      </c>
      <c r="M26" s="296">
        <v>5</v>
      </c>
      <c r="N26" s="296">
        <v>6</v>
      </c>
      <c r="O26" s="311"/>
      <c r="P26" s="312"/>
      <c r="Q26" s="312"/>
      <c r="R26" s="322"/>
    </row>
    <row r="27" spans="1:18" x14ac:dyDescent="0.25">
      <c r="A27" s="306"/>
      <c r="B27" s="288"/>
      <c r="C27" s="297"/>
      <c r="D27" s="297"/>
      <c r="E27" s="288"/>
      <c r="F27" s="288"/>
      <c r="G27" s="288"/>
      <c r="H27" s="324"/>
      <c r="I27" s="297"/>
      <c r="J27" s="297"/>
      <c r="K27" s="126"/>
      <c r="L27" s="297"/>
      <c r="M27" s="297"/>
      <c r="N27" s="297"/>
      <c r="O27" s="306"/>
      <c r="P27" s="288"/>
      <c r="Q27" s="288"/>
      <c r="R27" s="308"/>
    </row>
    <row r="28" spans="1:18" x14ac:dyDescent="0.25">
      <c r="A28" s="16">
        <v>1</v>
      </c>
      <c r="B28" s="17">
        <v>45</v>
      </c>
      <c r="C28" s="40" t="str">
        <f>IF(B28=0," ",VLOOKUP(B28,[1]Женщины!B$1:H$65536,2,FALSE))</f>
        <v>Шорохова Юлия</v>
      </c>
      <c r="D28" s="129" t="str">
        <f>IF(B28=0," ",VLOOKUP($B28,[1]Женщины!$B$1:$H$65536,3,FALSE))</f>
        <v>22.03.1996</v>
      </c>
      <c r="E28" s="42" t="str">
        <f>IF(B28=0," ",IF(VLOOKUP($B28,[1]Женщины!$B$1:$H$65536,4,FALSE)=0," ",VLOOKUP($B28,[1]Женщины!$B$1:$H$65536,4,FALSE)))</f>
        <v>2р</v>
      </c>
      <c r="F28" s="40" t="str">
        <f>IF(B28=0," ",VLOOKUP($B28,[1]Женщины!$B$1:$H$65536,5,FALSE))</f>
        <v>Ярославская</v>
      </c>
      <c r="G28" s="43" t="str">
        <f>IF(B28=0," ",VLOOKUP($B28,[1]Женщины!$B$1:$H$65536,6,FALSE))</f>
        <v>Ярославль, СДЮСШОР-19</v>
      </c>
      <c r="H28" s="130">
        <v>4.71</v>
      </c>
      <c r="I28" s="130" t="s">
        <v>50</v>
      </c>
      <c r="J28" s="130">
        <v>4.79</v>
      </c>
      <c r="K28" s="421"/>
      <c r="L28" s="130" t="s">
        <v>50</v>
      </c>
      <c r="M28" s="146">
        <v>4.6399999999999997</v>
      </c>
      <c r="N28" s="130">
        <v>4.7300000000000004</v>
      </c>
      <c r="O28" s="254">
        <v>4.79</v>
      </c>
      <c r="P28" s="25" t="str">
        <f>IF(O28=0," ",IF(O28&gt;=[1]Разряды!$D$42,[1]Разряды!$D$3,IF(O28&gt;=[1]Разряды!$E$42,[1]Разряды!$E$3,IF(O28&gt;=[1]Разряды!$F$42,[1]Разряды!$F$3,IF(O28&gt;=[1]Разряды!$G$42,[1]Разряды!$G$3,IF(O28&gt;=[1]Разряды!$H$42,[1]Разряды!$H$3,IF(O28&gt;=[1]Разряды!$I$42,[1]Разряды!$I$3,IF(O28&gt;=[1]Разряды!$J$42,[1]Разряды!$J$3,"б/р"))))))))</f>
        <v>3р</v>
      </c>
      <c r="Q28" s="42" t="s">
        <v>20</v>
      </c>
      <c r="R28" s="140" t="str">
        <f>IF(B28=0," ",VLOOKUP($B28,[1]Женщины!$B$1:$H$65536,7,FALSE))</f>
        <v>Воронин Е.А.</v>
      </c>
    </row>
    <row r="29" spans="1:18" ht="16.5" thickBot="1" x14ac:dyDescent="0.3">
      <c r="A29" s="148"/>
      <c r="B29" s="148"/>
      <c r="C29" s="149"/>
      <c r="D29" s="150"/>
      <c r="E29" s="150"/>
      <c r="F29" s="149"/>
      <c r="G29" s="149"/>
      <c r="H29" s="135"/>
      <c r="I29" s="135"/>
      <c r="J29" s="135"/>
      <c r="K29" s="134"/>
      <c r="L29" s="133"/>
      <c r="M29" s="136"/>
      <c r="N29" s="136"/>
      <c r="O29" s="151"/>
      <c r="P29" s="148"/>
      <c r="Q29" s="148"/>
      <c r="R29" s="152"/>
    </row>
    <row r="30" spans="1:18" ht="16.5" thickTop="1" x14ac:dyDescent="0.25">
      <c r="A30" s="153"/>
      <c r="B30" s="153"/>
      <c r="C30" s="154"/>
      <c r="D30" s="142"/>
      <c r="E30" s="142"/>
      <c r="F30" s="154"/>
      <c r="G30" s="154"/>
      <c r="H30" s="137"/>
      <c r="I30" s="61"/>
      <c r="J30" s="61"/>
      <c r="K30" s="61"/>
      <c r="L30" s="61"/>
      <c r="M30" s="138"/>
      <c r="N30" s="138"/>
      <c r="O30" s="155"/>
      <c r="P30" s="153"/>
      <c r="Q30" s="153"/>
      <c r="R30" s="143"/>
    </row>
    <row r="31" spans="1:18" ht="18" x14ac:dyDescent="0.25">
      <c r="A31"/>
      <c r="B31" s="321"/>
      <c r="C31" s="321"/>
      <c r="D31" s="321"/>
      <c r="E31" s="117"/>
      <c r="F31" s="314" t="s">
        <v>114</v>
      </c>
      <c r="G31" s="314"/>
      <c r="H31" s="314"/>
      <c r="I31" s="314"/>
      <c r="J31" s="314"/>
      <c r="K31" s="314"/>
      <c r="L31" s="314"/>
      <c r="M31" s="118"/>
      <c r="N31" s="304" t="s">
        <v>103</v>
      </c>
      <c r="O31" s="304"/>
      <c r="P31" s="304"/>
      <c r="Q31" s="304"/>
      <c r="R31" s="304"/>
    </row>
    <row r="32" spans="1:18" ht="18" x14ac:dyDescent="0.25">
      <c r="A32" s="1" t="s">
        <v>148</v>
      </c>
      <c r="B32" s="119"/>
      <c r="C32" s="119"/>
      <c r="D32" s="115"/>
      <c r="E32" s="117"/>
      <c r="F32" s="117"/>
      <c r="G32" s="120"/>
      <c r="H32" s="121"/>
      <c r="I32" s="122"/>
      <c r="J32" s="123"/>
      <c r="K32" s="123"/>
      <c r="L32" s="315"/>
      <c r="M32" s="315"/>
      <c r="N32" s="315"/>
      <c r="O32" s="315"/>
      <c r="P32" s="315"/>
      <c r="Q32" s="423"/>
      <c r="R32" s="423"/>
    </row>
    <row r="33" spans="1:18" x14ac:dyDescent="0.25">
      <c r="A33" s="287" t="s">
        <v>41</v>
      </c>
      <c r="B33" s="291" t="s">
        <v>42</v>
      </c>
      <c r="C33" s="307" t="s">
        <v>9</v>
      </c>
      <c r="D33" s="296" t="s">
        <v>44</v>
      </c>
      <c r="E33" s="287" t="s">
        <v>45</v>
      </c>
      <c r="F33" s="287" t="s">
        <v>12</v>
      </c>
      <c r="G33" s="287" t="s">
        <v>46</v>
      </c>
      <c r="H33" s="317" t="s">
        <v>47</v>
      </c>
      <c r="I33" s="318"/>
      <c r="J33" s="318"/>
      <c r="K33" s="318"/>
      <c r="L33" s="318"/>
      <c r="M33" s="318"/>
      <c r="N33" s="319"/>
      <c r="O33" s="287" t="s">
        <v>14</v>
      </c>
      <c r="P33" s="291" t="s">
        <v>15</v>
      </c>
      <c r="Q33" s="291" t="s">
        <v>16</v>
      </c>
      <c r="R33" s="307" t="s">
        <v>17</v>
      </c>
    </row>
    <row r="34" spans="1:18" x14ac:dyDescent="0.25">
      <c r="A34" s="311"/>
      <c r="B34" s="312"/>
      <c r="C34" s="313"/>
      <c r="D34" s="313"/>
      <c r="E34" s="312"/>
      <c r="F34" s="312"/>
      <c r="G34" s="312"/>
      <c r="H34" s="323">
        <v>1</v>
      </c>
      <c r="I34" s="296">
        <v>2</v>
      </c>
      <c r="J34" s="296">
        <v>3</v>
      </c>
      <c r="K34" s="125"/>
      <c r="L34" s="296">
        <v>4</v>
      </c>
      <c r="M34" s="296">
        <v>5</v>
      </c>
      <c r="N34" s="296">
        <v>6</v>
      </c>
      <c r="O34" s="311"/>
      <c r="P34" s="312"/>
      <c r="Q34" s="312"/>
      <c r="R34" s="322"/>
    </row>
    <row r="35" spans="1:18" x14ac:dyDescent="0.25">
      <c r="A35" s="306"/>
      <c r="B35" s="288"/>
      <c r="C35" s="297"/>
      <c r="D35" s="297"/>
      <c r="E35" s="288"/>
      <c r="F35" s="288"/>
      <c r="G35" s="288"/>
      <c r="H35" s="324"/>
      <c r="I35" s="297"/>
      <c r="J35" s="297"/>
      <c r="K35" s="126"/>
      <c r="L35" s="297"/>
      <c r="M35" s="297"/>
      <c r="N35" s="297"/>
      <c r="O35" s="306"/>
      <c r="P35" s="288"/>
      <c r="Q35" s="288"/>
      <c r="R35" s="308"/>
    </row>
    <row r="36" spans="1:18" ht="22.5" x14ac:dyDescent="0.25">
      <c r="A36" s="16">
        <v>1</v>
      </c>
      <c r="B36" s="17">
        <v>521</v>
      </c>
      <c r="C36" s="40" t="str">
        <f>IF(B36=0," ",VLOOKUP(B36,[1]Женщины!B$1:H$65536,2,FALSE))</f>
        <v>Васильченко Надежда</v>
      </c>
      <c r="D36" s="129" t="str">
        <f>IF(B36=0," ",VLOOKUP($B36,[1]Женщины!$B$1:$H$65536,3,FALSE))</f>
        <v>25.10.1994</v>
      </c>
      <c r="E36" s="42" t="str">
        <f>IF(B36=0," ",IF(VLOOKUP($B36,[1]Женщины!$B$1:$H$65536,4,FALSE)=0," ",VLOOKUP($B36,[1]Женщины!$B$1:$H$65536,4,FALSE)))</f>
        <v>КМС</v>
      </c>
      <c r="F36" s="40" t="str">
        <f>IF(B36=0," ",VLOOKUP($B36,[1]Женщины!$B$1:$H$65536,5,FALSE))</f>
        <v>Калининградская</v>
      </c>
      <c r="G36" s="45" t="str">
        <f>IF(B36=0," ",VLOOKUP($B36,[1]Женщины!$B$1:$H$65536,6,FALSE))</f>
        <v>Калининград, СДЮСШОР-4</v>
      </c>
      <c r="H36" s="130">
        <v>5.73</v>
      </c>
      <c r="I36" s="130">
        <v>5.8</v>
      </c>
      <c r="J36" s="130">
        <v>5.86</v>
      </c>
      <c r="K36" s="421">
        <v>4</v>
      </c>
      <c r="L36" s="130">
        <v>5.77</v>
      </c>
      <c r="M36" s="130">
        <v>5.69</v>
      </c>
      <c r="N36" s="130">
        <v>5.73</v>
      </c>
      <c r="O36" s="254">
        <v>5.86</v>
      </c>
      <c r="P36" s="25" t="str">
        <f>IF(O36=0," ",IF(O36&gt;=[1]Разряды!$D$42,[1]Разряды!$D$3,IF(O36&gt;=[1]Разряды!$E$42,[1]Разряды!$E$3,IF(O36&gt;=[1]Разряды!$F$42,[1]Разряды!$F$3,IF(O36&gt;=[1]Разряды!$G$42,[1]Разряды!$G$3,IF(O36&gt;=[1]Разряды!$H$42,[1]Разряды!$H$3,IF(O36&gt;=[1]Разряды!$I$42,[1]Разряды!$I$3,IF(O36&gt;=[1]Разряды!$J$42,[1]Разряды!$J$3,"б/р"))))))))</f>
        <v>1р</v>
      </c>
      <c r="Q36" s="42">
        <v>20</v>
      </c>
      <c r="R36" s="43" t="str">
        <f>IF(B36=0," ",VLOOKUP($B36,[1]Женщины!$B$1:$H$65536,7,FALSE))</f>
        <v>Балашов С.Г., Балашова В.А.</v>
      </c>
    </row>
    <row r="37" spans="1:18" x14ac:dyDescent="0.25">
      <c r="A37" s="16">
        <v>2</v>
      </c>
      <c r="B37" s="17">
        <v>106</v>
      </c>
      <c r="C37" s="40" t="str">
        <f>IF(B37=0," ",VLOOKUP(B37,[1]Женщины!B$1:H$65536,2,FALSE))</f>
        <v>Кузнецова Екатерина</v>
      </c>
      <c r="D37" s="129" t="str">
        <f>IF(B37=0," ",VLOOKUP($B37,[1]Женщины!$B$1:$H$65536,3,FALSE))</f>
        <v>22.07.1993</v>
      </c>
      <c r="E37" s="42" t="str">
        <f>IF(B37=0," ",IF(VLOOKUP($B37,[1]Женщины!$B$1:$H$65536,4,FALSE)=0," ",VLOOKUP($B37,[1]Женщины!$B$1:$H$65536,4,FALSE)))</f>
        <v>1р</v>
      </c>
      <c r="F37" s="40" t="str">
        <f>IF(B37=0," ",VLOOKUP($B37,[1]Женщины!$B$1:$H$65536,5,FALSE))</f>
        <v>Ярославская</v>
      </c>
      <c r="G37" s="43" t="str">
        <f>IF(B37=0," ",VLOOKUP($B37,[1]Женщины!$B$1:$H$65536,6,FALSE))</f>
        <v>Рыбинск, СДЮСШОР-2</v>
      </c>
      <c r="H37" s="130">
        <v>5.15</v>
      </c>
      <c r="I37" s="130">
        <v>5.24</v>
      </c>
      <c r="J37" s="130">
        <v>5.39</v>
      </c>
      <c r="K37" s="421">
        <v>3</v>
      </c>
      <c r="L37" s="146">
        <v>5.18</v>
      </c>
      <c r="M37" s="130">
        <v>5.0999999999999996</v>
      </c>
      <c r="N37" s="130" t="s">
        <v>50</v>
      </c>
      <c r="O37" s="254">
        <v>5.39</v>
      </c>
      <c r="P37" s="25" t="str">
        <f>IF(O37=0," ",IF(O37&gt;=[1]Разряды!$D$42,[1]Разряды!$D$3,IF(O37&gt;=[1]Разряды!$E$42,[1]Разряды!$E$3,IF(O37&gt;=[1]Разряды!$F$42,[1]Разряды!$F$3,IF(O37&gt;=[1]Разряды!$G$42,[1]Разряды!$G$3,IF(O37&gt;=[1]Разряды!$H$42,[1]Разряды!$H$3,IF(O37&gt;=[1]Разряды!$I$42,[1]Разряды!$I$3,IF(O37&gt;=[1]Разряды!$J$42,[1]Разряды!$J$3,"б/р"))))))))</f>
        <v>2р</v>
      </c>
      <c r="Q37" s="42" t="s">
        <v>20</v>
      </c>
      <c r="R37" s="40" t="str">
        <f>IF(B37=0," ",VLOOKUP($B37,[1]Женщины!$B$1:$H$65536,7,FALSE))</f>
        <v xml:space="preserve">Кузнецова А.Л. </v>
      </c>
    </row>
    <row r="38" spans="1:18" x14ac:dyDescent="0.25">
      <c r="A38" s="16">
        <v>3</v>
      </c>
      <c r="B38" s="17">
        <v>569</v>
      </c>
      <c r="C38" s="40" t="str">
        <f>IF(B38=0," ",VLOOKUP(B38,[1]Женщины!B$1:H$65536,2,FALSE))</f>
        <v>Куклина Алёна</v>
      </c>
      <c r="D38" s="129" t="str">
        <f>IF(B38=0," ",VLOOKUP($B38,[1]Женщины!$B$1:$H$65536,3,FALSE))</f>
        <v>27.04.1993</v>
      </c>
      <c r="E38" s="42" t="str">
        <f>IF(B38=0," ",IF(VLOOKUP($B38,[1]Женщины!$B$1:$H$65536,4,FALSE)=0," ",VLOOKUP($B38,[1]Женщины!$B$1:$H$65536,4,FALSE)))</f>
        <v>1р</v>
      </c>
      <c r="F38" s="40" t="str">
        <f>IF(B38=0," ",VLOOKUP($B38,[1]Женщины!$B$1:$H$65536,5,FALSE))</f>
        <v>Архангельская</v>
      </c>
      <c r="G38" s="403" t="str">
        <f>IF(B38=0," ",VLOOKUP($B38,[1]Женщины!$B$1:$H$65536,6,FALSE))</f>
        <v>Архангельск, ГАУ АО "РЦСП "Поморье"</v>
      </c>
      <c r="H38" s="130">
        <v>4.7699999999999996</v>
      </c>
      <c r="I38" s="130">
        <v>4.84</v>
      </c>
      <c r="J38" s="130">
        <v>4.96</v>
      </c>
      <c r="K38" s="421">
        <v>2</v>
      </c>
      <c r="L38" s="130">
        <v>5.14</v>
      </c>
      <c r="M38" s="130">
        <v>5.17</v>
      </c>
      <c r="N38" s="130">
        <v>5.0199999999999996</v>
      </c>
      <c r="O38" s="254">
        <v>5.17</v>
      </c>
      <c r="P38" s="25" t="str">
        <f>IF(O38=0," ",IF(O38&gt;=[1]Разряды!$D$42,[1]Разряды!$D$3,IF(O38&gt;=[1]Разряды!$E$42,[1]Разряды!$E$3,IF(O38&gt;=[1]Разряды!$F$42,[1]Разряды!$F$3,IF(O38&gt;=[1]Разряды!$G$42,[1]Разряды!$G$3,IF(O38&gt;=[1]Разряды!$H$42,[1]Разряды!$H$3,IF(O38&gt;=[1]Разряды!$I$42,[1]Разряды!$I$3,IF(O38&gt;=[1]Разряды!$J$42,[1]Разряды!$J$3,"б/р"))))))))</f>
        <v>3р</v>
      </c>
      <c r="Q38" s="42">
        <v>0</v>
      </c>
      <c r="R38" s="43" t="str">
        <f>IF(B38=0," ",VLOOKUP($B38,[1]Женщины!$B$1:$H$65536,7,FALSE))</f>
        <v>Лебедев В.Н.</v>
      </c>
    </row>
    <row r="39" spans="1:18" ht="22.5" x14ac:dyDescent="0.25">
      <c r="A39" s="42">
        <v>4</v>
      </c>
      <c r="B39" s="17">
        <v>138</v>
      </c>
      <c r="C39" s="40" t="str">
        <f>IF(B39=0," ",VLOOKUP(B39,[1]Женщины!B$1:H$65536,2,FALSE))</f>
        <v>Сысуева Мария</v>
      </c>
      <c r="D39" s="129" t="str">
        <f>IF(B39=0," ",VLOOKUP($B39,[1]Женщины!$B$1:$H$65536,3,FALSE))</f>
        <v>1995</v>
      </c>
      <c r="E39" s="42" t="str">
        <f>IF(B39=0," ",IF(VLOOKUP($B39,[1]Женщины!$B$1:$H$65536,4,FALSE)=0," ",VLOOKUP($B39,[1]Женщины!$B$1:$H$65536,4,FALSE)))</f>
        <v>1р</v>
      </c>
      <c r="F39" s="40" t="str">
        <f>IF(B39=0," ",VLOOKUP($B39,[1]Женщины!$B$1:$H$65536,5,FALSE))</f>
        <v>Ивановская</v>
      </c>
      <c r="G39" s="43" t="str">
        <f>IF(B39=0," ",VLOOKUP($B39,[1]Женщины!$B$1:$H$65536,6,FALSE))</f>
        <v>Иваново, ИГХТУ</v>
      </c>
      <c r="H39" s="130">
        <v>3.67</v>
      </c>
      <c r="I39" s="130" t="s">
        <v>50</v>
      </c>
      <c r="J39" s="130">
        <v>4.91</v>
      </c>
      <c r="K39" s="421">
        <v>1</v>
      </c>
      <c r="L39" s="146">
        <v>5.04</v>
      </c>
      <c r="M39" s="146">
        <v>5.14</v>
      </c>
      <c r="N39" s="130">
        <v>5.07</v>
      </c>
      <c r="O39" s="254">
        <v>5.14</v>
      </c>
      <c r="P39" s="25" t="str">
        <f>IF(O39=0," ",IF(O39&gt;=[1]Разряды!$D$42,[1]Разряды!$D$3,IF(O39&gt;=[1]Разряды!$E$42,[1]Разряды!$E$3,IF(O39&gt;=[1]Разряды!$F$42,[1]Разряды!$F$3,IF(O39&gt;=[1]Разряды!$G$42,[1]Разряды!$G$3,IF(O39&gt;=[1]Разряды!$H$42,[1]Разряды!$H$3,IF(O39&gt;=[1]Разряды!$I$42,[1]Разряды!$I$3,IF(O39&gt;=[1]Разряды!$J$42,[1]Разряды!$J$3,"б/р"))))))))</f>
        <v>3р</v>
      </c>
      <c r="Q39" s="42" t="s">
        <v>20</v>
      </c>
      <c r="R39" s="43" t="str">
        <f>IF(B39=0," ",VLOOKUP($B39,[1]Женщины!$B$1:$H$65536,7,FALSE))</f>
        <v>Кустов В.Н., Голубева М.А.</v>
      </c>
    </row>
    <row r="40" spans="1:18" ht="16.5" thickBot="1" x14ac:dyDescent="0.3">
      <c r="A40" s="148"/>
      <c r="B40" s="148"/>
      <c r="C40" s="149"/>
      <c r="D40" s="150"/>
      <c r="E40" s="150"/>
      <c r="F40" s="149"/>
      <c r="G40" s="149"/>
      <c r="H40" s="135"/>
      <c r="I40" s="135"/>
      <c r="J40" s="135"/>
      <c r="K40" s="134"/>
      <c r="L40" s="133"/>
      <c r="M40" s="136"/>
      <c r="N40" s="136"/>
      <c r="O40" s="151"/>
      <c r="P40" s="148"/>
      <c r="Q40" s="148"/>
      <c r="R40" s="152"/>
    </row>
    <row r="41" spans="1:18" ht="16.5" thickTop="1" x14ac:dyDescent="0.25">
      <c r="A41" s="153"/>
      <c r="B41" s="153"/>
      <c r="C41" s="154"/>
      <c r="D41" s="142"/>
      <c r="E41" s="142"/>
      <c r="F41" s="154"/>
      <c r="G41" s="154"/>
      <c r="H41" s="137"/>
      <c r="I41" s="137"/>
      <c r="J41" s="137"/>
      <c r="K41" s="137"/>
      <c r="L41" s="137"/>
      <c r="M41" s="137"/>
      <c r="N41" s="137"/>
      <c r="O41" s="155"/>
      <c r="P41" s="153"/>
      <c r="Q41" s="153"/>
      <c r="R41" s="143"/>
    </row>
    <row r="45" spans="1:18" ht="15.75" x14ac:dyDescent="0.25">
      <c r="A45" s="153"/>
      <c r="B45" s="153"/>
      <c r="C45" s="154"/>
      <c r="D45" s="142"/>
      <c r="E45" s="142"/>
      <c r="F45" s="154"/>
      <c r="G45" s="154"/>
      <c r="H45" s="137"/>
      <c r="I45" s="137"/>
      <c r="J45" s="137"/>
      <c r="K45" s="137"/>
      <c r="L45" s="137"/>
      <c r="M45" s="137"/>
      <c r="N45" s="137"/>
      <c r="O45" s="155"/>
      <c r="P45" s="153"/>
      <c r="Q45" s="153"/>
      <c r="R45" s="143"/>
    </row>
    <row r="46" spans="1:18" ht="15.75" x14ac:dyDescent="0.25">
      <c r="A46" s="153"/>
      <c r="B46" s="153"/>
      <c r="C46" s="154"/>
      <c r="D46" s="142"/>
      <c r="E46" s="142"/>
      <c r="F46" s="154"/>
      <c r="G46" s="154"/>
      <c r="H46" s="137"/>
      <c r="I46" s="137"/>
      <c r="J46" s="137"/>
      <c r="K46" s="137"/>
      <c r="L46" s="137"/>
      <c r="M46" s="137"/>
      <c r="N46" s="137"/>
      <c r="O46" s="155"/>
      <c r="P46" s="153"/>
      <c r="Q46" s="153"/>
      <c r="R46" s="143"/>
    </row>
    <row r="47" spans="1:18" ht="15.75" x14ac:dyDescent="0.25">
      <c r="A47" s="153"/>
      <c r="B47" s="153"/>
      <c r="C47" s="154"/>
      <c r="D47" s="142"/>
      <c r="E47" s="142"/>
      <c r="F47" s="154"/>
      <c r="G47" s="154"/>
      <c r="H47" s="137"/>
      <c r="I47" s="137"/>
      <c r="J47" s="137"/>
      <c r="K47" s="137"/>
      <c r="L47" s="137"/>
      <c r="M47" s="137"/>
      <c r="N47" s="137"/>
      <c r="O47" s="155"/>
      <c r="P47" s="153"/>
      <c r="Q47" s="153"/>
      <c r="R47" s="143"/>
    </row>
    <row r="48" spans="1:18" ht="15.75" x14ac:dyDescent="0.25">
      <c r="A48" s="153"/>
      <c r="B48" s="153"/>
      <c r="C48" s="154"/>
      <c r="D48" s="142"/>
      <c r="E48" s="142"/>
      <c r="F48" s="154"/>
      <c r="G48" s="154"/>
      <c r="H48" s="137"/>
      <c r="I48" s="137"/>
      <c r="J48" s="137"/>
      <c r="K48" s="137"/>
      <c r="L48" s="137"/>
      <c r="M48" s="137"/>
      <c r="N48" s="137"/>
      <c r="O48" s="155"/>
      <c r="P48" s="153"/>
      <c r="Q48" s="153"/>
      <c r="R48" s="143"/>
    </row>
  </sheetData>
  <mergeCells count="73">
    <mergeCell ref="Q33:Q35"/>
    <mergeCell ref="R33:R35"/>
    <mergeCell ref="H34:H35"/>
    <mergeCell ref="I34:I35"/>
    <mergeCell ref="J34:J35"/>
    <mergeCell ref="L34:L35"/>
    <mergeCell ref="M34:M35"/>
    <mergeCell ref="N34:N35"/>
    <mergeCell ref="F33:F35"/>
    <mergeCell ref="G33:G35"/>
    <mergeCell ref="H33:N33"/>
    <mergeCell ref="O33:O35"/>
    <mergeCell ref="P33:P35"/>
    <mergeCell ref="A33:A35"/>
    <mergeCell ref="B33:B35"/>
    <mergeCell ref="C33:C35"/>
    <mergeCell ref="D33:D35"/>
    <mergeCell ref="E33:E35"/>
    <mergeCell ref="B31:D31"/>
    <mergeCell ref="F31:L31"/>
    <mergeCell ref="N31:R31"/>
    <mergeCell ref="L32:P32"/>
    <mergeCell ref="Q32:R32"/>
    <mergeCell ref="Q25:Q27"/>
    <mergeCell ref="R25:R27"/>
    <mergeCell ref="H26:H27"/>
    <mergeCell ref="I26:I27"/>
    <mergeCell ref="J26:J27"/>
    <mergeCell ref="L26:L27"/>
    <mergeCell ref="M26:M27"/>
    <mergeCell ref="N26:N27"/>
    <mergeCell ref="F25:F27"/>
    <mergeCell ref="G25:G27"/>
    <mergeCell ref="H25:N25"/>
    <mergeCell ref="O25:O27"/>
    <mergeCell ref="P25:P27"/>
    <mergeCell ref="A25:A27"/>
    <mergeCell ref="B25:B27"/>
    <mergeCell ref="C25:C27"/>
    <mergeCell ref="D25:D27"/>
    <mergeCell ref="E25:E27"/>
    <mergeCell ref="N9:N10"/>
    <mergeCell ref="B23:D23"/>
    <mergeCell ref="F23:L23"/>
    <mergeCell ref="N23:R23"/>
    <mergeCell ref="L24:P24"/>
    <mergeCell ref="Q24:R24"/>
    <mergeCell ref="H9:H10"/>
    <mergeCell ref="I9:I10"/>
    <mergeCell ref="J9:J10"/>
    <mergeCell ref="L9:L10"/>
    <mergeCell ref="M9:M10"/>
    <mergeCell ref="F6:L6"/>
    <mergeCell ref="N6:R6"/>
    <mergeCell ref="L7:P7"/>
    <mergeCell ref="Q7:R7"/>
    <mergeCell ref="A8:A10"/>
    <mergeCell ref="B8:B10"/>
    <mergeCell ref="C8:C10"/>
    <mergeCell ref="D8:D10"/>
    <mergeCell ref="E8:E10"/>
    <mergeCell ref="F8:F10"/>
    <mergeCell ref="G8:G10"/>
    <mergeCell ref="H8:N8"/>
    <mergeCell ref="O8:O10"/>
    <mergeCell ref="P8:P10"/>
    <mergeCell ref="Q8:Q10"/>
    <mergeCell ref="R8:R10"/>
    <mergeCell ref="A1:R1"/>
    <mergeCell ref="A2:R2"/>
    <mergeCell ref="D3:R3"/>
    <mergeCell ref="D4:R4"/>
    <mergeCell ref="D5:R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60</vt:lpstr>
      <vt:lpstr>200</vt:lpstr>
      <vt:lpstr>400</vt:lpstr>
      <vt:lpstr>800</vt:lpstr>
      <vt:lpstr>1500</vt:lpstr>
      <vt:lpstr>3000</vt:lpstr>
      <vt:lpstr>60сб</vt:lpstr>
      <vt:lpstr>2000сп</vt:lpstr>
      <vt:lpstr>длина</vt:lpstr>
      <vt:lpstr>ядро</vt:lpstr>
      <vt:lpstr>высота</vt:lpstr>
      <vt:lpstr>шест</vt:lpstr>
      <vt:lpstr>тройной</vt:lpstr>
      <vt:lpstr>эстаф.4х200</vt:lpstr>
      <vt:lpstr>5-тиборье</vt:lpstr>
      <vt:lpstr>ходьба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2015-01-20T07:45:02Z</dcterms:modified>
</cp:coreProperties>
</file>